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VÝKRESY_24\Nemocnice UO_Interna_koteln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D.5 - Zdravotně technická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'D.5 - Zdravotně technická...'!$C$86:$K$212</definedName>
    <definedName name="_xlnm.Print_Area" localSheetId="1">'D.5 - Zdravotně technická...'!$C$4:$J$39,'D.5 - Zdravotně technická...'!$C$45:$J$68,'D.5 - Zdravotně technická...'!$C$74:$K$212</definedName>
    <definedName name="_xlnm.Print_Titles" localSheetId="1">'D.5 - Zdravotně technická...'!$86:$86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11"/>
  <c r="BH211"/>
  <c r="BG211"/>
  <c r="BF211"/>
  <c r="T211"/>
  <c r="T210"/>
  <c r="T209"/>
  <c r="R211"/>
  <c r="R210"/>
  <c r="R209"/>
  <c r="P211"/>
  <c r="P210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55"/>
  <c r="J23"/>
  <c r="J18"/>
  <c r="E18"/>
  <c r="F84"/>
  <c r="J17"/>
  <c r="J12"/>
  <c r="J52"/>
  <c r="E7"/>
  <c r="E48"/>
  <c i="1" r="L50"/>
  <c r="AM50"/>
  <c r="AM49"/>
  <c r="L49"/>
  <c r="AM47"/>
  <c r="L47"/>
  <c r="L45"/>
  <c r="L44"/>
  <c i="2" r="BK205"/>
  <c r="BK197"/>
  <c r="J183"/>
  <c r="BK174"/>
  <c r="BK164"/>
  <c r="J145"/>
  <c r="BK133"/>
  <c r="BK118"/>
  <c r="BK97"/>
  <c r="J205"/>
  <c r="J193"/>
  <c r="J185"/>
  <c r="J164"/>
  <c r="BK154"/>
  <c r="J141"/>
  <c r="J133"/>
  <c r="BK110"/>
  <c r="J98"/>
  <c i="1" r="AS54"/>
  <c i="2" r="J162"/>
  <c r="J152"/>
  <c r="BK139"/>
  <c r="J127"/>
  <c r="J106"/>
  <c r="BK100"/>
  <c r="J94"/>
  <c r="J207"/>
  <c r="J198"/>
  <c r="J189"/>
  <c r="J180"/>
  <c r="BK170"/>
  <c r="BK156"/>
  <c r="BK211"/>
  <c r="J194"/>
  <c r="BK176"/>
  <c r="J160"/>
  <c r="BK141"/>
  <c r="J129"/>
  <c r="BK116"/>
  <c r="BK101"/>
  <c r="BK207"/>
  <c r="J203"/>
  <c r="J188"/>
  <c r="J172"/>
  <c r="J147"/>
  <c r="J139"/>
  <c r="BK125"/>
  <c r="J108"/>
  <c r="BK95"/>
  <c r="BK186"/>
  <c r="J170"/>
  <c r="BK147"/>
  <c r="BK137"/>
  <c r="BK129"/>
  <c r="J118"/>
  <c r="BK108"/>
  <c r="BK98"/>
  <c r="BK203"/>
  <c r="BK194"/>
  <c r="BK188"/>
  <c r="J176"/>
  <c r="BK160"/>
  <c r="J114"/>
  <c r="BK198"/>
  <c r="BK193"/>
  <c r="J182"/>
  <c r="J168"/>
  <c r="J148"/>
  <c r="J131"/>
  <c r="J125"/>
  <c r="BK112"/>
  <c r="BK94"/>
  <c r="BK201"/>
  <c r="J186"/>
  <c r="J166"/>
  <c r="J156"/>
  <c r="BK143"/>
  <c r="J123"/>
  <c r="BK106"/>
  <c r="BK90"/>
  <c r="BK180"/>
  <c r="J154"/>
  <c r="BK148"/>
  <c r="J143"/>
  <c r="BK135"/>
  <c r="BK123"/>
  <c r="J116"/>
  <c r="BK104"/>
  <c r="J95"/>
  <c r="J90"/>
  <c r="J199"/>
  <c r="J197"/>
  <c r="BK183"/>
  <c r="J174"/>
  <c r="BK168"/>
  <c r="BK152"/>
  <c r="BK199"/>
  <c r="BK191"/>
  <c r="BK178"/>
  <c r="BK166"/>
  <c r="J135"/>
  <c r="BK127"/>
  <c r="BK114"/>
  <c r="J100"/>
  <c r="J211"/>
  <c r="BK189"/>
  <c r="J178"/>
  <c r="BK162"/>
  <c r="BK150"/>
  <c r="J137"/>
  <c r="BK121"/>
  <c r="J104"/>
  <c r="BK92"/>
  <c r="BK185"/>
  <c r="J158"/>
  <c r="J150"/>
  <c r="BK145"/>
  <c r="BK131"/>
  <c r="J121"/>
  <c r="J110"/>
  <c r="J101"/>
  <c r="J97"/>
  <c r="J92"/>
  <c r="J201"/>
  <c r="J191"/>
  <c r="BK182"/>
  <c r="BK172"/>
  <c r="BK158"/>
  <c r="J112"/>
  <c l="1" r="BK103"/>
  <c r="J103"/>
  <c r="J62"/>
  <c r="BK120"/>
  <c r="J120"/>
  <c r="J63"/>
  <c r="P196"/>
  <c r="R89"/>
  <c r="P103"/>
  <c r="P120"/>
  <c r="P200"/>
  <c r="BK89"/>
  <c r="J89"/>
  <c r="J61"/>
  <c r="T89"/>
  <c r="T103"/>
  <c r="T120"/>
  <c r="R196"/>
  <c r="T196"/>
  <c r="T200"/>
  <c r="P89"/>
  <c r="P88"/>
  <c r="P87"/>
  <c i="1" r="AU55"/>
  <c i="2" r="R103"/>
  <c r="R120"/>
  <c r="BK196"/>
  <c r="J196"/>
  <c r="J64"/>
  <c r="BK200"/>
  <c r="J200"/>
  <c r="J65"/>
  <c r="R200"/>
  <c r="BK210"/>
  <c r="J210"/>
  <c r="J67"/>
  <c r="BE116"/>
  <c r="BE186"/>
  <c r="BE189"/>
  <c r="BE191"/>
  <c r="BE193"/>
  <c r="E77"/>
  <c r="J81"/>
  <c r="J84"/>
  <c r="BE90"/>
  <c r="BE92"/>
  <c r="BE97"/>
  <c r="BE98"/>
  <c r="BE101"/>
  <c r="BE106"/>
  <c r="BE108"/>
  <c r="BE127"/>
  <c r="BE133"/>
  <c r="BE143"/>
  <c r="BE150"/>
  <c r="BE154"/>
  <c r="BE156"/>
  <c r="BE162"/>
  <c r="BE164"/>
  <c r="BE166"/>
  <c r="BE170"/>
  <c r="BE174"/>
  <c r="BE176"/>
  <c r="BE178"/>
  <c r="BE188"/>
  <c r="F55"/>
  <c r="BE94"/>
  <c r="BE100"/>
  <c r="BE112"/>
  <c r="BE114"/>
  <c r="BE118"/>
  <c r="BE123"/>
  <c r="BE131"/>
  <c r="BE137"/>
  <c r="BE141"/>
  <c r="BE148"/>
  <c r="BE152"/>
  <c r="BE158"/>
  <c r="BE160"/>
  <c r="BE172"/>
  <c r="BE180"/>
  <c r="BE182"/>
  <c r="BE194"/>
  <c r="BE203"/>
  <c r="BE207"/>
  <c r="BE211"/>
  <c r="BE95"/>
  <c r="BE104"/>
  <c r="BE110"/>
  <c r="BE121"/>
  <c r="BE125"/>
  <c r="BE129"/>
  <c r="BE135"/>
  <c r="BE139"/>
  <c r="BE145"/>
  <c r="BE147"/>
  <c r="BE168"/>
  <c r="BE183"/>
  <c r="BE185"/>
  <c r="BE197"/>
  <c r="BE198"/>
  <c r="BE199"/>
  <c r="BE201"/>
  <c r="BE205"/>
  <c i="1" r="AU54"/>
  <c i="2" r="F36"/>
  <c i="1" r="BC55"/>
  <c r="BC54"/>
  <c r="W32"/>
  <c i="2" r="F34"/>
  <c i="1" r="BA55"/>
  <c r="BA54"/>
  <c r="W30"/>
  <c i="2" r="J34"/>
  <c i="1" r="AW55"/>
  <c i="2" r="F35"/>
  <c i="1" r="BB55"/>
  <c r="BB54"/>
  <c r="W31"/>
  <c i="2" r="F37"/>
  <c i="1" r="BD55"/>
  <c r="BD54"/>
  <c r="W33"/>
  <c i="2" l="1" r="T88"/>
  <c r="T87"/>
  <c r="R88"/>
  <c r="R87"/>
  <c r="BK88"/>
  <c r="J88"/>
  <c r="J60"/>
  <c r="BK209"/>
  <c r="J209"/>
  <c r="J66"/>
  <c i="1" r="AW54"/>
  <c r="AK30"/>
  <c r="AX54"/>
  <c r="AY54"/>
  <c i="2" r="J33"/>
  <c i="1" r="AV55"/>
  <c r="AT55"/>
  <c i="2" r="F33"/>
  <c i="1" r="AZ55"/>
  <c r="AZ54"/>
  <c r="AV54"/>
  <c r="AK29"/>
  <c i="2" l="1" r="BK87"/>
  <c r="J87"/>
  <c r="J59"/>
  <c i="1" r="AT54"/>
  <c r="W29"/>
  <c i="2" l="1" r="J30"/>
  <c i="1" r="AG55"/>
  <c r="AG54"/>
  <c r="AK26"/>
  <c r="AK35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<sst xmlns="http://schemas.openxmlformats.org/spreadsheetml/2006/main">
  <si>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</si>
  <si>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</si>
  <si>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</si>
  <si>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</si>
  <si>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</si>
  <si>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{525980c1-c237-4a3b-be5c-b79f92e86d6b}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</si>
  <si>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</si>
  <si>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</si>
  <si>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</si>
  <si>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</si>
  <si>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</si>
  <si>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</si>
  <si>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</si>
  <si>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</si>
  <si>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</si>
  <si>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</si>
  <si>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</si>
  <si>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plynové kotelny pavilonu D, Nemocnice Pardubického kraje, a.s., Orlickoústecké nemocnice</t>
  </si>
  <si>
    <t>KSO:</t>
  </si>
  <si>
    <t/>
  </si>
  <si>
    <t>CC-CZ:</t>
  </si>
  <si>
    <t>Místo:</t>
  </si>
  <si>
    <t xml:space="preserve">Ústí nad Orlicí </t>
  </si>
  <si>
    <t>Datum:</t>
  </si>
  <si>
    <t>21. 3. 2024</t>
  </si>
  <si>
    <t>Zadavatel:</t>
  </si>
  <si>
    <t>IČ:</t>
  </si>
  <si>
    <t xml:space="preserve">Nemocnice Pardubického kraje, a. s., Kyjevská 44, </t>
  </si>
  <si>
    <t>DIČ:</t>
  </si>
  <si>
    <t>Uchazeč:</t>
  </si>
  <si>
    <t>Vyplň údaj</t>
  </si>
  <si>
    <t>Projektant:</t>
  </si>
  <si>
    <t>Jiří Kamenický, Na Špici 211, 561 17 Dlouhá Třebov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</si>
  <si>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</si>
  <si>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</si>
  <si>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</si>
  <si>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</si>
  <si>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</si>
  <si>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</si>
  <si>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</si>
  <si>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</si>
  <si>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</si>
  <si>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</si>
  <si>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</si>
  <si>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</si>
  <si>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</si>
  <si>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</si>
  <si>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</si>
  <si>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</si>
  <si>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</si>
  <si>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</si>
  <si>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</si>
  <si>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</si>
  <si>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</si>
  <si>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</si>
  <si>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</si>
  <si>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</si>
  <si>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</si>
  <si>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</si>
  <si>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</si>
  <si>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</si>
  <si>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</si>
  <si>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</si>
  <si>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</si>
  <si>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</si>
  <si>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</si>
  <si>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</si>
  <si>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</si>
  <si>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</si>
  <si>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</si>
  <si>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</si>
  <si>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</si>
  <si>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</si>
  <si>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</si>
  <si>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</si>
  <si>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</si>
  <si>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</si>
  <si>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D.5</t>
  </si>
  <si>
    <t>Zdravotně technická zařízení</t>
  </si>
  <si>
    <t>STA</t>
  </si>
  <si>
    <t>1</t>
  </si>
  <si>
    <t>{4b37c030-06b6-4610-b470-fc06b355530f}</t>
  </si>
  <si>
    <t>2</t>
  </si>
  <si>
    <t>KRYCÍ LIST SOUPISU PRACÍ</t>
  </si>
  <si>
    <t>Objekt:</t>
  </si>
  <si>
    <t>D.5 - Zdravotně technická zařízení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</si>
  <si>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</si>
  <si>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</si>
  <si>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</si>
  <si>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</si>
  <si>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</si>
  <si>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</si>
  <si>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</si>
  <si>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</si>
  <si>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</si>
  <si>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</si>
  <si>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</si>
  <si>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</si>
  <si>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</si>
  <si>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</si>
  <si>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</si>
  <si>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</si>
  <si>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</si>
  <si>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</si>
  <si>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</si>
  <si>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</si>
  <si>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</si>
  <si>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</si>
  <si>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</si>
  <si>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</si>
  <si>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</si>
  <si>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</si>
  <si>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</si>
  <si>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</si>
  <si>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</si>
  <si>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</si>
  <si>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</si>
  <si>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713410831</t>
  </si>
  <si>
    <t>Odstranění tepelné izolace potrubí a ohybů pásy nebo rohožemi s povrchovou úpravou hliníkovou fólií připevněnými ocelovým drátem potrubí, tloušťka izolace do 50 mm</t>
  </si>
  <si>
    <t>m</t>
  </si>
  <si>
    <t>CS ÚRS 2024 01</t>
  </si>
  <si>
    <t>16</t>
  </si>
  <si>
    <t>-221396039</t>
  </si>
  <si>
    <t>Online PSC</t>
  </si>
  <si>
    <t>https://podminky.urs.cz/item/CS_URS_2024_01/713410831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</si>
  <si>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</si>
  <si>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</si>
  <si>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955061044</t>
  </si>
  <si>
    <t>https://podminky.urs.cz/item/CS_URS_2024_01/713463211</t>
  </si>
  <si>
    <t>3</t>
  </si>
  <si>
    <t>M</t>
  </si>
  <si>
    <t>63154572</t>
  </si>
  <si>
    <t>pouzdro izolační potrubní z minerální vlny s Al fólií max. 250/100°C 35/40mm</t>
  </si>
  <si>
    <t>32</t>
  </si>
  <si>
    <t>1415774243</t>
  </si>
  <si>
    <t>4</t>
  </si>
  <si>
    <t>63154573</t>
  </si>
  <si>
    <t>pouzdro izolační potrubní z minerální vlny s Al fólií max. 250/100°C 42/40mm</t>
  </si>
  <si>
    <t>1985461984</t>
  </si>
  <si>
    <t>P</t>
  </si>
  <si>
    <t>Poznámka k položce:_x000d_
S TEPELNOU VODIVOSTÍ λ = MAX. 0,037 W/m.K PŘI TEPLOTĚ 50°C</t>
  </si>
  <si>
    <t>5</t>
  </si>
  <si>
    <t>63154018</t>
  </si>
  <si>
    <t>pouzdro izolační potrubní z minerální vlny s Al fólií max. 250/100°C 54/40mm</t>
  </si>
  <si>
    <t>-18456135</t>
  </si>
  <si>
    <t>6</t>
  </si>
  <si>
    <t>63154019</t>
  </si>
  <si>
    <t>pouzdro izolační potrubní z minerální vlny s Al fólií max. 250/100°C 64/40mm</t>
  </si>
  <si>
    <t>573582931</t>
  </si>
  <si>
    <t>Poznámka k položce:_x000d_
S TEPELNOU VODIVOSTÍ λ = MAX. 0,044 W/m.K PŘI TEPLOTĚ 100°C</t>
  </si>
  <si>
    <t>7</t>
  </si>
  <si>
    <t>7134xxx01</t>
  </si>
  <si>
    <t>Odvoz a skládkování demontovaných tepelných izolací</t>
  </si>
  <si>
    <t>m3</t>
  </si>
  <si>
    <t>-611542225</t>
  </si>
  <si>
    <t>8</t>
  </si>
  <si>
    <t>998713101</t>
  </si>
  <si>
    <t>Přesun hmot pro izolace tepelné stanovený z hmotnosti přesunovaného materiálu vodorovná dopravní vzdálenost do 50 m s užitím mechanizace v objektech výšky do 6 m</t>
  </si>
  <si>
    <t>t</t>
  </si>
  <si>
    <t>-973053201</t>
  </si>
  <si>
    <t>https://podminky.urs.cz/item/CS_URS_2024_01/998713101</t>
  </si>
  <si>
    <t>721</t>
  </si>
  <si>
    <t>Zdravotechnika - vnitřní kanalizace</t>
  </si>
  <si>
    <t>9</t>
  </si>
  <si>
    <t>721171905</t>
  </si>
  <si>
    <t>Opravy odpadního potrubí plastového vsazení odbočky do potrubí DN 110</t>
  </si>
  <si>
    <t>kus</t>
  </si>
  <si>
    <t>-668914552</t>
  </si>
  <si>
    <t>https://podminky.urs.cz/item/CS_URS_2024_01/721171905</t>
  </si>
  <si>
    <t>10</t>
  </si>
  <si>
    <t>721174004</t>
  </si>
  <si>
    <t>Potrubí z trub polypropylenových svodné (ležaté) DN 75</t>
  </si>
  <si>
    <t>1051143146</t>
  </si>
  <si>
    <t>https://podminky.urs.cz/item/CS_URS_2024_01/721174004</t>
  </si>
  <si>
    <t>11</t>
  </si>
  <si>
    <t>721174005</t>
  </si>
  <si>
    <t>Potrubí z trub polypropylenových svodné (ležaté) DN 110</t>
  </si>
  <si>
    <t>985732119</t>
  </si>
  <si>
    <t>https://podminky.urs.cz/item/CS_URS_2024_01/721174005</t>
  </si>
  <si>
    <t>721174042</t>
  </si>
  <si>
    <t>Potrubí z trub polypropylenových připojovací DN 40</t>
  </si>
  <si>
    <t>-1366459085</t>
  </si>
  <si>
    <t>https://podminky.urs.cz/item/CS_URS_2024_01/721174042</t>
  </si>
  <si>
    <t>13</t>
  </si>
  <si>
    <t>721194104</t>
  </si>
  <si>
    <t>Vyměření přípojek na potrubí vyvedení a upevnění odpadních výpustek DN 40</t>
  </si>
  <si>
    <t>296681454</t>
  </si>
  <si>
    <t>https://podminky.urs.cz/item/CS_URS_2024_01/721194104</t>
  </si>
  <si>
    <t>14</t>
  </si>
  <si>
    <t>721211422</t>
  </si>
  <si>
    <t>Podlahové vpusti se svislým odtokem DN 50/75/110 mřížka nerez 138x138</t>
  </si>
  <si>
    <t>1340531813</t>
  </si>
  <si>
    <t>https://podminky.urs.cz/item/CS_URS_2024_01/721211422</t>
  </si>
  <si>
    <t>15</t>
  </si>
  <si>
    <t>721290111</t>
  </si>
  <si>
    <t>Zkouška těsnosti kanalizace v objektech vodou do DN 125</t>
  </si>
  <si>
    <t>-1193890084</t>
  </si>
  <si>
    <t>https://podminky.urs.cz/item/CS_URS_2024_01/721290111</t>
  </si>
  <si>
    <t>998721101</t>
  </si>
  <si>
    <t>Přesun hmot pro vnitřní kanalizaci stanovený z hmotnosti přesunovaného materiálu vodorovná dopravní vzdálenost do 50 m základní v objektech výšky do 6 m</t>
  </si>
  <si>
    <t>1404157777</t>
  </si>
  <si>
    <t>https://podminky.urs.cz/item/CS_URS_2024_01/998721101</t>
  </si>
  <si>
    <t>722</t>
  </si>
  <si>
    <t>Zdravotechnika - vnitřní vodovod</t>
  </si>
  <si>
    <t>17</t>
  </si>
  <si>
    <t>722130231</t>
  </si>
  <si>
    <t>Potrubí z ocelových trubek pozinkovaných závitových svařovaných běžných DN 15</t>
  </si>
  <si>
    <t>559834429</t>
  </si>
  <si>
    <t>https://podminky.urs.cz/item/CS_URS_2024_01/722130231</t>
  </si>
  <si>
    <t>18</t>
  </si>
  <si>
    <t>722130232</t>
  </si>
  <si>
    <t>Potrubí z ocelových trubek pozinkovaných závitových svařovaných běžných DN 20</t>
  </si>
  <si>
    <t>570880737</t>
  </si>
  <si>
    <t>https://podminky.urs.cz/item/CS_URS_2024_01/722130232</t>
  </si>
  <si>
    <t>19</t>
  </si>
  <si>
    <t>722130233</t>
  </si>
  <si>
    <t>Potrubí z ocelových trubek pozinkovaných závitových svařovaných běžných DN 25</t>
  </si>
  <si>
    <t>-1626964989</t>
  </si>
  <si>
    <t>https://podminky.urs.cz/item/CS_URS_2024_01/722130233</t>
  </si>
  <si>
    <t>20</t>
  </si>
  <si>
    <t>722130234</t>
  </si>
  <si>
    <t>Potrubí z ocelových trubek pozinkovaných závitových svařovaných běžných DN 32</t>
  </si>
  <si>
    <t>-1640593096</t>
  </si>
  <si>
    <t>https://podminky.urs.cz/item/CS_URS_2024_01/722130234</t>
  </si>
  <si>
    <t>722130235</t>
  </si>
  <si>
    <t>Potrubí z ocelových trubek pozinkovaných závitových svařovaných běžných DN 40</t>
  </si>
  <si>
    <t>1957482282</t>
  </si>
  <si>
    <t>https://podminky.urs.cz/item/CS_URS_2024_01/722130235</t>
  </si>
  <si>
    <t>22</t>
  </si>
  <si>
    <t>722130801</t>
  </si>
  <si>
    <t>Demontáž potrubí z ocelových trubek pozinkovaných závitových do DN 25</t>
  </si>
  <si>
    <t>1535327857</t>
  </si>
  <si>
    <t>https://podminky.urs.cz/item/CS_URS_2024_01/722130801</t>
  </si>
  <si>
    <t>23</t>
  </si>
  <si>
    <t>722130802</t>
  </si>
  <si>
    <t>Demontáž potrubí z ocelových trubek pozinkovaných závitových přes 25 do DN 40</t>
  </si>
  <si>
    <t>-1191057571</t>
  </si>
  <si>
    <t>https://podminky.urs.cz/item/CS_URS_2024_01/722130802</t>
  </si>
  <si>
    <t>24</t>
  </si>
  <si>
    <t>722131935</t>
  </si>
  <si>
    <t>Opravy vodovodního potrubí z ocelových trubek pozinkovaných závitových propojení dosavadního potrubí DN 40</t>
  </si>
  <si>
    <t>1940478504</t>
  </si>
  <si>
    <t>https://podminky.urs.cz/item/CS_URS_2024_01/722131935</t>
  </si>
  <si>
    <t>25</t>
  </si>
  <si>
    <t>722131936</t>
  </si>
  <si>
    <t>Opravy vodovodního potrubí z ocelových trubek pozinkovaných závitových propojení dosavadního potrubí DN 50</t>
  </si>
  <si>
    <t>1809262561</t>
  </si>
  <si>
    <t>https://podminky.urs.cz/item/CS_URS_2024_01/722131936</t>
  </si>
  <si>
    <t>26</t>
  </si>
  <si>
    <t>722174022</t>
  </si>
  <si>
    <t>Potrubí z plastových trubek z polypropylenu PPR svařovaných polyfúzně PN 20 (SDR 6) D 20 x 3,4</t>
  </si>
  <si>
    <t>-1021540445</t>
  </si>
  <si>
    <t>https://podminky.urs.cz/item/CS_URS_2024_01/722174022</t>
  </si>
  <si>
    <t>27</t>
  </si>
  <si>
    <t>722174023</t>
  </si>
  <si>
    <t>Potrubí z plastových trubek z polypropylenu PPR svařovaných polyfúzně PN 20 (SDR 6) D 25 x 4,2</t>
  </si>
  <si>
    <t>-2104473754</t>
  </si>
  <si>
    <t>https://podminky.urs.cz/item/CS_URS_2024_01/722174023</t>
  </si>
  <si>
    <t>28</t>
  </si>
  <si>
    <t>722174025</t>
  </si>
  <si>
    <t>Potrubí z plastových trubek z polypropylenu PPR svařovaných polyfúzně PN 20 (SDR 6) D 40 x 6,7</t>
  </si>
  <si>
    <t>-737630753</t>
  </si>
  <si>
    <t>https://podminky.urs.cz/item/CS_URS_2024_01/722174025</t>
  </si>
  <si>
    <t>29</t>
  </si>
  <si>
    <t>722174026</t>
  </si>
  <si>
    <t>Potrubí z plastových trubek z polypropylenu PPR svařovaných polyfúzně PN 20 (SDR 6) D 50 x 8,3</t>
  </si>
  <si>
    <t>1163737577</t>
  </si>
  <si>
    <t>https://podminky.urs.cz/item/CS_URS_2024_01/722174026</t>
  </si>
  <si>
    <t>30</t>
  </si>
  <si>
    <t>722174027</t>
  </si>
  <si>
    <t>Potrubí z plastových trubek z polypropylenu (PPR) svařovaných polyfuzně PN 20 (SDR 6) D 63 x 10,5</t>
  </si>
  <si>
    <t>CS ÚRS 2016 01</t>
  </si>
  <si>
    <t>1391382946</t>
  </si>
  <si>
    <t>31</t>
  </si>
  <si>
    <t>722181242</t>
  </si>
  <si>
    <t>Ochrana potrubí termoizolačními trubicemi z pěnového polyetylenu PE přilepenými v příčných a podélných spojích, tloušťky izolace přes 13 do 20 mm, vnitřního průměru izolace DN přes 22 do 45 mm</t>
  </si>
  <si>
    <t>208596898</t>
  </si>
  <si>
    <t>https://podminky.urs.cz/item/CS_URS_2024_01/722181242</t>
  </si>
  <si>
    <t>722181243</t>
  </si>
  <si>
    <t>Ochrana potrubí termoizolačními trubicemi z pěnového polyetylenu PE přilepenými v příčných a podélných spojích, tloušťky izolace přes 13 do 20 mm, vnitřního průměru izolace DN přes 45 do 63 mm</t>
  </si>
  <si>
    <t>-978804507</t>
  </si>
  <si>
    <t>https://podminky.urs.cz/item/CS_URS_2024_01/722181243</t>
  </si>
  <si>
    <t>33</t>
  </si>
  <si>
    <t>722190401</t>
  </si>
  <si>
    <t>Zřízení přípojek na potrubí vyvedení a upevnění výpustek do DN 25</t>
  </si>
  <si>
    <t>181364825</t>
  </si>
  <si>
    <t>https://podminky.urs.cz/item/CS_URS_2024_01/722190401</t>
  </si>
  <si>
    <t>34</t>
  </si>
  <si>
    <t>722212440</t>
  </si>
  <si>
    <t xml:space="preserve"> orientační štítky na zeď</t>
  </si>
  <si>
    <t>soubor</t>
  </si>
  <si>
    <t>1574461247</t>
  </si>
  <si>
    <t>https://podminky.urs.cz/item/CS_URS_2024_01/722212440</t>
  </si>
  <si>
    <t>35</t>
  </si>
  <si>
    <t>722220152</t>
  </si>
  <si>
    <t>Armatury s jedním závitem plastové (PPR) PN 20 (SDR 6) DN 20 x G 1/2"</t>
  </si>
  <si>
    <t>-1587222122</t>
  </si>
  <si>
    <t>https://podminky.urs.cz/item/CS_URS_2024_01/722220152</t>
  </si>
  <si>
    <t>36</t>
  </si>
  <si>
    <t>722224152</t>
  </si>
  <si>
    <t>Armatury s jedním závitem ventily kulové zahradní uzávěry PN 15 do 120° C G 1/2" - 3/4"</t>
  </si>
  <si>
    <t>-1011922732</t>
  </si>
  <si>
    <t>https://podminky.urs.cz/item/CS_URS_2024_01/722224152</t>
  </si>
  <si>
    <t>37</t>
  </si>
  <si>
    <t>722224153</t>
  </si>
  <si>
    <t>Armatury s jedním závitem ventily kulové zahradní uzávěry PN 15 do 120° C G 3/4" - 1"</t>
  </si>
  <si>
    <t>-2011312009</t>
  </si>
  <si>
    <t>https://podminky.urs.cz/item/CS_URS_2024_01/722224153</t>
  </si>
  <si>
    <t>38</t>
  </si>
  <si>
    <t>722231076</t>
  </si>
  <si>
    <t>Armatury se dvěma závity ventily zpětné mosazné PN 10 do 110°C G 6/4"</t>
  </si>
  <si>
    <t>-568162062</t>
  </si>
  <si>
    <t>https://podminky.urs.cz/item/CS_URS_2024_01/722231076</t>
  </si>
  <si>
    <t>39</t>
  </si>
  <si>
    <t>722231143</t>
  </si>
  <si>
    <t>Armatury se dvěma závity ventily pojistné rohové G 1"</t>
  </si>
  <si>
    <t>1277972048</t>
  </si>
  <si>
    <t>https://podminky.urs.cz/item/CS_URS_2024_01/722231143</t>
  </si>
  <si>
    <t>40</t>
  </si>
  <si>
    <t>722232044</t>
  </si>
  <si>
    <t>Armatury se dvěma závity kulové kohouty PN 42 do 185 °C přímé vnitřní závit G 3/4"</t>
  </si>
  <si>
    <t>-1612751504</t>
  </si>
  <si>
    <t>https://podminky.urs.cz/item/CS_URS_2024_01/722232044</t>
  </si>
  <si>
    <t>41</t>
  </si>
  <si>
    <t>722232045</t>
  </si>
  <si>
    <t>Armatury se dvěma závity kulové kohouty PN 42 do 185 °C přímé vnitřní závit G 1"</t>
  </si>
  <si>
    <t>934567078</t>
  </si>
  <si>
    <t>https://podminky.urs.cz/item/CS_URS_2024_01/722232045</t>
  </si>
  <si>
    <t>42</t>
  </si>
  <si>
    <t>722232046</t>
  </si>
  <si>
    <t>Armatury se dvěma závity kulové kohouty PN 42 do 185 °C přímé vnitřní závit G 5/4"</t>
  </si>
  <si>
    <t>33373486</t>
  </si>
  <si>
    <t>https://podminky.urs.cz/item/CS_URS_2024_01/722232046</t>
  </si>
  <si>
    <t>43</t>
  </si>
  <si>
    <t>722232047</t>
  </si>
  <si>
    <t>Armatury se dvěma závity kulové kohouty PN 42 do 185 °C přímé vnitřní závit G 6/4"</t>
  </si>
  <si>
    <t>-445869913</t>
  </si>
  <si>
    <t>https://podminky.urs.cz/item/CS_URS_2024_01/722232047</t>
  </si>
  <si>
    <t>44</t>
  </si>
  <si>
    <t>722232048</t>
  </si>
  <si>
    <t>Armatury se dvěma závity kulové kohouty PN 42 do 185 °C přímé vnitřní závit G 2"</t>
  </si>
  <si>
    <t>1988743208</t>
  </si>
  <si>
    <t>https://podminky.urs.cz/item/CS_URS_2024_01/722232048</t>
  </si>
  <si>
    <t>45</t>
  </si>
  <si>
    <t>722234266</t>
  </si>
  <si>
    <t>Armatury se dvěma závity filtry mosazný PN 20 do 80 °C G 5/4"</t>
  </si>
  <si>
    <t>1023425340</t>
  </si>
  <si>
    <t>https://podminky.urs.cz/item/CS_URS_2024_01/722234266</t>
  </si>
  <si>
    <t>46</t>
  </si>
  <si>
    <t>722234268</t>
  </si>
  <si>
    <t>Armatury se dvěma závity filtry mosazný PN 20 do 80 °C G 2"</t>
  </si>
  <si>
    <t>401534001</t>
  </si>
  <si>
    <t>https://podminky.urs.cz/item/CS_URS_2024_01/722234268</t>
  </si>
  <si>
    <t>47</t>
  </si>
  <si>
    <t>722239103</t>
  </si>
  <si>
    <t>Armatury se dvěma závity montáž vodovodních armatur se dvěma závity ostatních typů G 1"</t>
  </si>
  <si>
    <t>-1962097152</t>
  </si>
  <si>
    <t>https://podminky.urs.cz/item/CS_URS_2024_01/722239103</t>
  </si>
  <si>
    <t>48</t>
  </si>
  <si>
    <t>734xxx13</t>
  </si>
  <si>
    <t xml:space="preserve">Vyvažovací ventil plynule nastavitelný s měřícími koncovkami a vypouštěním STAD, závitový,  DN 25</t>
  </si>
  <si>
    <t>85858561</t>
  </si>
  <si>
    <t>49</t>
  </si>
  <si>
    <t>722239104</t>
  </si>
  <si>
    <t>Armatury se dvěma závity montáž vodovodních armatur se dvěma závity ostatních typů G 5/4"</t>
  </si>
  <si>
    <t>-1628752653</t>
  </si>
  <si>
    <t>https://podminky.urs.cz/item/CS_URS_2024_01/722239104</t>
  </si>
  <si>
    <t>50</t>
  </si>
  <si>
    <t>734xxx14</t>
  </si>
  <si>
    <t xml:space="preserve">Vyvažovací ventil plynule nastavitelný s měřícími koncovkami a vypouštěním STAD, závitový,  DN 32</t>
  </si>
  <si>
    <t>-110011537</t>
  </si>
  <si>
    <t>51</t>
  </si>
  <si>
    <t>722261924</t>
  </si>
  <si>
    <t>Oprava vodoměrů výměna vodoměrů závitových G 6/4</t>
  </si>
  <si>
    <t>666983456</t>
  </si>
  <si>
    <t>https://podminky.urs.cz/item/CS_URS_2024_01/722261924</t>
  </si>
  <si>
    <t>52</t>
  </si>
  <si>
    <t>722262302_imp</t>
  </si>
  <si>
    <t>Vodoměry pro vodu do 40°C závitové vertikální vícevtokové mokroběžné G 5/4"x 150 mm Qn 6 s impulzním výstupem pro dálkový odečet</t>
  </si>
  <si>
    <t>-743938618</t>
  </si>
  <si>
    <t>53</t>
  </si>
  <si>
    <t>722290226</t>
  </si>
  <si>
    <t>Zkoušky, proplach a desinfekce vodovodního potrubí zkoušky těsnosti vodovodního potrubí závitového do DN 50</t>
  </si>
  <si>
    <t>503020806</t>
  </si>
  <si>
    <t>https://podminky.urs.cz/item/CS_URS_2024_01/722290226</t>
  </si>
  <si>
    <t>54</t>
  </si>
  <si>
    <t>734411101</t>
  </si>
  <si>
    <t>Teploměry technické s pevným stonkem a jímkou zadní připojení (axiální) průměr 63 mm délka stonku 50 mm</t>
  </si>
  <si>
    <t>-1450554122</t>
  </si>
  <si>
    <t>https://podminky.urs.cz/item/CS_URS_2024_01/734411101</t>
  </si>
  <si>
    <t>55</t>
  </si>
  <si>
    <t>7344211021</t>
  </si>
  <si>
    <t>Tlakoměr s pevným stonkem a zpětnou klapkou tlak 0-16 bar průměr 63 mm spodní připojení</t>
  </si>
  <si>
    <t>-1948089598</t>
  </si>
  <si>
    <t>56</t>
  </si>
  <si>
    <t>998722101</t>
  </si>
  <si>
    <t>Přesun hmot pro vnitřní vodovod stanovený z hmotnosti přesunovaného materiálu vodorovná dopravní vzdálenost do 50 m základní v objektech výšky do 6 m</t>
  </si>
  <si>
    <t>519877424</t>
  </si>
  <si>
    <t>https://podminky.urs.cz/item/CS_URS_2024_01/998722101</t>
  </si>
  <si>
    <t>724</t>
  </si>
  <si>
    <t>Zdravotechnika - strojní vybavení</t>
  </si>
  <si>
    <t>57</t>
  </si>
  <si>
    <t>72414910xx01</t>
  </si>
  <si>
    <t>Montáž čerpadla vodovodního cirkulačního DN 32</t>
  </si>
  <si>
    <t>1456155931</t>
  </si>
  <si>
    <t>58</t>
  </si>
  <si>
    <t>WLO.2164670</t>
  </si>
  <si>
    <t xml:space="preserve">ELEKTRONICKÉ ČERPADLO NEREZOVÉ "Z" PRO ROZVODY TUV, VELIKOST 30/0,5-8 R7 180 mm, PN 10 Rp5/4",  Režimy: 1.pro konstantní diferenční tlak , 2. variabilní diferenční tlak, 3. konstantní (3 stupně ot),   4. Dynamic Adapt plus pro plynulou (dynamickou) úpravu čerpacího výkonu dle aktuální potřeby_např. stratos Z</t>
  </si>
  <si>
    <t>-561391239</t>
  </si>
  <si>
    <t>59</t>
  </si>
  <si>
    <t>724149xxx02</t>
  </si>
  <si>
    <t>Tlaková expanzní nádoba s butylovým vakem pro pitnou vodu DT 60/10/Rp 5/4, připojení zajišťující trvalou obměnu vody v nádobě., včetně montáže a připojovacího příslušenství, objem 60 litrů</t>
  </si>
  <si>
    <t>-2044827574</t>
  </si>
  <si>
    <t>725</t>
  </si>
  <si>
    <t>Zdravotechnika - zařizovací předměty</t>
  </si>
  <si>
    <t>60</t>
  </si>
  <si>
    <t>725211603</t>
  </si>
  <si>
    <t>Umyvadla keramická bílá bez výtokových armatur připevněná na stěnu šrouby bez sloupu nebo krytu na sifon, šířka umyvadla 600 mm</t>
  </si>
  <si>
    <t>-360169808</t>
  </si>
  <si>
    <t>https://podminky.urs.cz/item/CS_URS_2024_01/725211603</t>
  </si>
  <si>
    <t>61</t>
  </si>
  <si>
    <t>725821311</t>
  </si>
  <si>
    <t>Baterie dřezové nástěnné pákové s otáčivým kulatým ústím a délkou ramínka 200 mm</t>
  </si>
  <si>
    <t>1262651335</t>
  </si>
  <si>
    <t>https://podminky.urs.cz/item/CS_URS_2024_01/725821311</t>
  </si>
  <si>
    <t>62</t>
  </si>
  <si>
    <t>725861102</t>
  </si>
  <si>
    <t>Zápachové uzávěrky zařizovacích předmětů pro umyvadla DN 40</t>
  </si>
  <si>
    <t>-867607756</t>
  </si>
  <si>
    <t>https://podminky.urs.cz/item/CS_URS_2024_01/725861102</t>
  </si>
  <si>
    <t>63</t>
  </si>
  <si>
    <t>998725101</t>
  </si>
  <si>
    <t>Přesun hmot pro zařizovací předměty stanovený z hmotnosti přesunovaného materiálu vodorovná dopravní vzdálenost do 50 m základní v objektech výšky do 6 m</t>
  </si>
  <si>
    <t>-713243629</t>
  </si>
  <si>
    <t>https://podminky.urs.cz/item/CS_URS_2024_01/998725101</t>
  </si>
  <si>
    <t>VRN</t>
  </si>
  <si>
    <t>Vedlejší rozpočtové náklady</t>
  </si>
  <si>
    <t>VRN1</t>
  </si>
  <si>
    <t>Průzkumné, geodetické a projektové práce</t>
  </si>
  <si>
    <t>64</t>
  </si>
  <si>
    <t>013254000</t>
  </si>
  <si>
    <t>Průzkumné, geodetické a projektové práce projektové práce dokumentace stavby (výkresová a textová) skutečného provedení stavby</t>
  </si>
  <si>
    <t>Kč</t>
  </si>
  <si>
    <t>CS ÚRS 2023 02</t>
  </si>
  <si>
    <t>1024</t>
  </si>
  <si>
    <t>-320011280</t>
  </si>
  <si>
    <t>https://podminky.urs.cz/item/CS_URS_2023_02/013254000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</si>
</sst>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13410831" TargetMode="External" /><Relationship Id="rId2" Type="http://schemas.openxmlformats.org/officeDocument/2006/relationships/hyperlink" Target="https://podminky.urs.cz/item/CS_URS_2024_01/713463211" TargetMode="External" /><Relationship Id="rId3" Type="http://schemas.openxmlformats.org/officeDocument/2006/relationships/hyperlink" Target="https://podminky.urs.cz/item/CS_URS_2024_01/998713101" TargetMode="External" /><Relationship Id="rId4" Type="http://schemas.openxmlformats.org/officeDocument/2006/relationships/hyperlink" Target="https://podminky.urs.cz/item/CS_URS_2024_01/721171905" TargetMode="External" /><Relationship Id="rId5" Type="http://schemas.openxmlformats.org/officeDocument/2006/relationships/hyperlink" Target="https://podminky.urs.cz/item/CS_URS_2024_01/721174004" TargetMode="External" /><Relationship Id="rId6" Type="http://schemas.openxmlformats.org/officeDocument/2006/relationships/hyperlink" Target="https://podminky.urs.cz/item/CS_URS_2024_01/721174005" TargetMode="External" /><Relationship Id="rId7" Type="http://schemas.openxmlformats.org/officeDocument/2006/relationships/hyperlink" Target="https://podminky.urs.cz/item/CS_URS_2024_01/721174042" TargetMode="External" /><Relationship Id="rId8" Type="http://schemas.openxmlformats.org/officeDocument/2006/relationships/hyperlink" Target="https://podminky.urs.cz/item/CS_URS_2024_01/721194104" TargetMode="External" /><Relationship Id="rId9" Type="http://schemas.openxmlformats.org/officeDocument/2006/relationships/hyperlink" Target="https://podminky.urs.cz/item/CS_URS_2024_01/721211422" TargetMode="External" /><Relationship Id="rId10" Type="http://schemas.openxmlformats.org/officeDocument/2006/relationships/hyperlink" Target="https://podminky.urs.cz/item/CS_URS_2024_01/721290111" TargetMode="External" /><Relationship Id="rId11" Type="http://schemas.openxmlformats.org/officeDocument/2006/relationships/hyperlink" Target="https://podminky.urs.cz/item/CS_URS_2024_01/998721101" TargetMode="External" /><Relationship Id="rId12" Type="http://schemas.openxmlformats.org/officeDocument/2006/relationships/hyperlink" Target="https://podminky.urs.cz/item/CS_URS_2024_01/722130231" TargetMode="External" /><Relationship Id="rId13" Type="http://schemas.openxmlformats.org/officeDocument/2006/relationships/hyperlink" Target="https://podminky.urs.cz/item/CS_URS_2024_01/722130232" TargetMode="External" /><Relationship Id="rId14" Type="http://schemas.openxmlformats.org/officeDocument/2006/relationships/hyperlink" Target="https://podminky.urs.cz/item/CS_URS_2024_01/722130233" TargetMode="External" /><Relationship Id="rId15" Type="http://schemas.openxmlformats.org/officeDocument/2006/relationships/hyperlink" Target="https://podminky.urs.cz/item/CS_URS_2024_01/722130234" TargetMode="External" /><Relationship Id="rId16" Type="http://schemas.openxmlformats.org/officeDocument/2006/relationships/hyperlink" Target="https://podminky.urs.cz/item/CS_URS_2024_01/722130235" TargetMode="External" /><Relationship Id="rId17" Type="http://schemas.openxmlformats.org/officeDocument/2006/relationships/hyperlink" Target="https://podminky.urs.cz/item/CS_URS_2024_01/722130801" TargetMode="External" /><Relationship Id="rId18" Type="http://schemas.openxmlformats.org/officeDocument/2006/relationships/hyperlink" Target="https://podminky.urs.cz/item/CS_URS_2024_01/722130802" TargetMode="External" /><Relationship Id="rId19" Type="http://schemas.openxmlformats.org/officeDocument/2006/relationships/hyperlink" Target="https://podminky.urs.cz/item/CS_URS_2024_01/722131935" TargetMode="External" /><Relationship Id="rId20" Type="http://schemas.openxmlformats.org/officeDocument/2006/relationships/hyperlink" Target="https://podminky.urs.cz/item/CS_URS_2024_01/722131936" TargetMode="External" /><Relationship Id="rId21" Type="http://schemas.openxmlformats.org/officeDocument/2006/relationships/hyperlink" Target="https://podminky.urs.cz/item/CS_URS_2024_01/722174022" TargetMode="External" /><Relationship Id="rId22" Type="http://schemas.openxmlformats.org/officeDocument/2006/relationships/hyperlink" Target="https://podminky.urs.cz/item/CS_URS_2024_01/722174023" TargetMode="External" /><Relationship Id="rId23" Type="http://schemas.openxmlformats.org/officeDocument/2006/relationships/hyperlink" Target="https://podminky.urs.cz/item/CS_URS_2024_01/722174025" TargetMode="External" /><Relationship Id="rId24" Type="http://schemas.openxmlformats.org/officeDocument/2006/relationships/hyperlink" Target="https://podminky.urs.cz/item/CS_URS_2024_01/722174026" TargetMode="External" /><Relationship Id="rId25" Type="http://schemas.openxmlformats.org/officeDocument/2006/relationships/hyperlink" Target="https://podminky.urs.cz/item/CS_URS_2024_01/722181242" TargetMode="External" /><Relationship Id="rId26" Type="http://schemas.openxmlformats.org/officeDocument/2006/relationships/hyperlink" Target="https://podminky.urs.cz/item/CS_URS_2024_01/722181243" TargetMode="External" /><Relationship Id="rId27" Type="http://schemas.openxmlformats.org/officeDocument/2006/relationships/hyperlink" Target="https://podminky.urs.cz/item/CS_URS_2024_01/722190401" TargetMode="External" /><Relationship Id="rId28" Type="http://schemas.openxmlformats.org/officeDocument/2006/relationships/hyperlink" Target="https://podminky.urs.cz/item/CS_URS_2024_01/722212440" TargetMode="External" /><Relationship Id="rId29" Type="http://schemas.openxmlformats.org/officeDocument/2006/relationships/hyperlink" Target="https://podminky.urs.cz/item/CS_URS_2024_01/722220152" TargetMode="External" /><Relationship Id="rId30" Type="http://schemas.openxmlformats.org/officeDocument/2006/relationships/hyperlink" Target="https://podminky.urs.cz/item/CS_URS_2024_01/722224152" TargetMode="External" /><Relationship Id="rId31" Type="http://schemas.openxmlformats.org/officeDocument/2006/relationships/hyperlink" Target="https://podminky.urs.cz/item/CS_URS_2024_01/722224153" TargetMode="External" /><Relationship Id="rId32" Type="http://schemas.openxmlformats.org/officeDocument/2006/relationships/hyperlink" Target="https://podminky.urs.cz/item/CS_URS_2024_01/722231076" TargetMode="External" /><Relationship Id="rId33" Type="http://schemas.openxmlformats.org/officeDocument/2006/relationships/hyperlink" Target="https://podminky.urs.cz/item/CS_URS_2024_01/722231143" TargetMode="External" /><Relationship Id="rId34" Type="http://schemas.openxmlformats.org/officeDocument/2006/relationships/hyperlink" Target="https://podminky.urs.cz/item/CS_URS_2024_01/722232044" TargetMode="External" /><Relationship Id="rId35" Type="http://schemas.openxmlformats.org/officeDocument/2006/relationships/hyperlink" Target="https://podminky.urs.cz/item/CS_URS_2024_01/722232045" TargetMode="External" /><Relationship Id="rId36" Type="http://schemas.openxmlformats.org/officeDocument/2006/relationships/hyperlink" Target="https://podminky.urs.cz/item/CS_URS_2024_01/722232046" TargetMode="External" /><Relationship Id="rId37" Type="http://schemas.openxmlformats.org/officeDocument/2006/relationships/hyperlink" Target="https://podminky.urs.cz/item/CS_URS_2024_01/722232047" TargetMode="External" /><Relationship Id="rId38" Type="http://schemas.openxmlformats.org/officeDocument/2006/relationships/hyperlink" Target="https://podminky.urs.cz/item/CS_URS_2024_01/722232048" TargetMode="External" /><Relationship Id="rId39" Type="http://schemas.openxmlformats.org/officeDocument/2006/relationships/hyperlink" Target="https://podminky.urs.cz/item/CS_URS_2024_01/722234266" TargetMode="External" /><Relationship Id="rId40" Type="http://schemas.openxmlformats.org/officeDocument/2006/relationships/hyperlink" Target="https://podminky.urs.cz/item/CS_URS_2024_01/722234268" TargetMode="External" /><Relationship Id="rId41" Type="http://schemas.openxmlformats.org/officeDocument/2006/relationships/hyperlink" Target="https://podminky.urs.cz/item/CS_URS_2024_01/722239103" TargetMode="External" /><Relationship Id="rId42" Type="http://schemas.openxmlformats.org/officeDocument/2006/relationships/hyperlink" Target="https://podminky.urs.cz/item/CS_URS_2024_01/722239104" TargetMode="External" /><Relationship Id="rId43" Type="http://schemas.openxmlformats.org/officeDocument/2006/relationships/hyperlink" Target="https://podminky.urs.cz/item/CS_URS_2024_01/722261924" TargetMode="External" /><Relationship Id="rId44" Type="http://schemas.openxmlformats.org/officeDocument/2006/relationships/hyperlink" Target="https://podminky.urs.cz/item/CS_URS_2024_01/722290226" TargetMode="External" /><Relationship Id="rId45" Type="http://schemas.openxmlformats.org/officeDocument/2006/relationships/hyperlink" Target="https://podminky.urs.cz/item/CS_URS_2024_01/734411101" TargetMode="External" /><Relationship Id="rId46" Type="http://schemas.openxmlformats.org/officeDocument/2006/relationships/hyperlink" Target="https://podminky.urs.cz/item/CS_URS_2024_01/998722101" TargetMode="External" /><Relationship Id="rId47" Type="http://schemas.openxmlformats.org/officeDocument/2006/relationships/hyperlink" Target="https://podminky.urs.cz/item/CS_URS_2024_01/725211603" TargetMode="External" /><Relationship Id="rId48" Type="http://schemas.openxmlformats.org/officeDocument/2006/relationships/hyperlink" Target="https://podminky.urs.cz/item/CS_URS_2024_01/725821311" TargetMode="External" /><Relationship Id="rId49" Type="http://schemas.openxmlformats.org/officeDocument/2006/relationships/hyperlink" Target="https://podminky.urs.cz/item/CS_URS_2024_01/725861102" TargetMode="External" /><Relationship Id="rId50" Type="http://schemas.openxmlformats.org/officeDocument/2006/relationships/hyperlink" Target="https://podminky.urs.cz/item/CS_URS_2024_01/998725101" TargetMode="External" /><Relationship Id="rId51" Type="http://schemas.openxmlformats.org/officeDocument/2006/relationships/hyperlink" Target="https://podminky.urs.cz/item/CS_URS_2023_02/013254000" TargetMode="External" /><Relationship Id="rId52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24006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Modernizace plynové kotelny pavilonu D, Nemocnice Pardubického kraje, a.s., Orlickoústecké nemocnice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Ústí nad Orlicí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21. 3. 2024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25.6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Nemocnice Pardubického kraje, a. s., Kyjevská 44,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>Jiří Kamenický, Na Špici 211, 561 17 Dlouhá Třebov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'D.5 - Zdravotně technická...'!J30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'D.5 - Zdravotně technická...'!P87</f>
        <v>0</v>
      </c>
      <c r="AV55" s="117">
        <f>'D.5 - Zdravotně technická...'!J33</f>
        <v>0</v>
      </c>
      <c r="AW55" s="117">
        <f>'D.5 - Zdravotně technická...'!J34</f>
        <v>0</v>
      </c>
      <c r="AX55" s="117">
        <f>'D.5 - Zdravotně technická...'!J35</f>
        <v>0</v>
      </c>
      <c r="AY55" s="117">
        <f>'D.5 - Zdravotně technická...'!J36</f>
        <v>0</v>
      </c>
      <c r="AZ55" s="117">
        <f>'D.5 - Zdravotně technická...'!F33</f>
        <v>0</v>
      </c>
      <c r="BA55" s="117">
        <f>'D.5 - Zdravotně technická...'!F34</f>
        <v>0</v>
      </c>
      <c r="BB55" s="117">
        <f>'D.5 - Zdravotně technická...'!F35</f>
        <v>0</v>
      </c>
      <c r="BC55" s="117">
        <f>'D.5 - Zdravotně technická...'!F36</f>
        <v>0</v>
      </c>
      <c r="BD55" s="119">
        <f>'D.5 - Zdravotně technická...'!F37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QHcLk9TSJingBFnXFZxbU9nkdS+IdiU7HyzS9OHLUuZ5wBewF3Xfc1OmMrQL/8smleoE6zve5EEh94cZ+WYK2g==" hashValue="+gmzkL6IdWarAaKDlhwg0SQMMOW7+oF1uW7nsi+4Rp3Kd0G247+lIFpMEUwjht8CSXSa1QswMvFyVE2beAy3T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.5 - Zdravotně technick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82</v>
      </c>
    </row>
    <row r="4" s="1" customFormat="1" ht="24.96" customHeight="1">
      <c r="B4" s="17"/>
      <c r="D4" s="123" t="s">
        <v>83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26.25" customHeight="1">
      <c r="B7" s="17"/>
      <c r="E7" s="126" t="str">
        <f>'Rekapitulace stavby'!K6</f>
        <v>Modernizace plynové kotelny pavilonu D, Nemocnice Pardubického kraje, a.s., Orlickoústecké nemocnice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84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85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21. 3. 2024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19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27</v>
      </c>
      <c r="F15" s="35"/>
      <c r="G15" s="35"/>
      <c r="H15" s="35"/>
      <c r="I15" s="125" t="s">
        <v>28</v>
      </c>
      <c r="J15" s="129" t="s">
        <v>19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28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">
        <v>19</v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">
        <v>32</v>
      </c>
      <c r="F21" s="35"/>
      <c r="G21" s="35"/>
      <c r="H21" s="35"/>
      <c r="I21" s="125" t="s">
        <v>28</v>
      </c>
      <c r="J21" s="129" t="s">
        <v>19</v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34</v>
      </c>
      <c r="E23" s="35"/>
      <c r="F23" s="35"/>
      <c r="G23" s="35"/>
      <c r="H23" s="35"/>
      <c r="I23" s="125" t="s">
        <v>26</v>
      </c>
      <c r="J23" s="129" t="str">
        <f>IF('Rekapitulace stavby'!AN19="","",'Rekapitulace stavby'!AN19)</f>
        <v/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tr">
        <f>IF('Rekapitulace stavby'!E20="","",'Rekapitulace stavby'!E20)</f>
        <v xml:space="preserve"> </v>
      </c>
      <c r="F24" s="35"/>
      <c r="G24" s="35"/>
      <c r="H24" s="35"/>
      <c r="I24" s="125" t="s">
        <v>28</v>
      </c>
      <c r="J24" s="129" t="str">
        <f>IF('Rekapitulace stavby'!AN20="","",'Rekapitulace stavby'!AN20)</f>
        <v/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36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38</v>
      </c>
      <c r="E30" s="35"/>
      <c r="F30" s="35"/>
      <c r="G30" s="35"/>
      <c r="H30" s="35"/>
      <c r="I30" s="35"/>
      <c r="J30" s="137">
        <f>ROUND(J87,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40</v>
      </c>
      <c r="G32" s="35"/>
      <c r="H32" s="35"/>
      <c r="I32" s="138" t="s">
        <v>39</v>
      </c>
      <c r="J32" s="138" t="s">
        <v>41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42</v>
      </c>
      <c r="E33" s="125" t="s">
        <v>43</v>
      </c>
      <c r="F33" s="140">
        <f>ROUND((SUM(BE87:BE212)),  2)</f>
        <v>0</v>
      </c>
      <c r="G33" s="35"/>
      <c r="H33" s="35"/>
      <c r="I33" s="141">
        <v>0.20999999999999999</v>
      </c>
      <c r="J33" s="140">
        <f>ROUND(((SUM(BE87:BE212))*I33),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44</v>
      </c>
      <c r="F34" s="140">
        <f>ROUND((SUM(BF87:BF212)),  2)</f>
        <v>0</v>
      </c>
      <c r="G34" s="35"/>
      <c r="H34" s="35"/>
      <c r="I34" s="141">
        <v>0.12</v>
      </c>
      <c r="J34" s="140">
        <f>ROUND(((SUM(BF87:BF212))*I34),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45</v>
      </c>
      <c r="F35" s="140">
        <f>ROUND((SUM(BG87:BG212)),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46</v>
      </c>
      <c r="F36" s="140">
        <f>ROUND((SUM(BH87:BH212)),  2)</f>
        <v>0</v>
      </c>
      <c r="G36" s="35"/>
      <c r="H36" s="35"/>
      <c r="I36" s="141">
        <v>0.12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47</v>
      </c>
      <c r="F37" s="140">
        <f>ROUND((SUM(BI87:BI212)),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86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26.25" customHeight="1">
      <c r="A48" s="35"/>
      <c r="B48" s="36"/>
      <c r="C48" s="37"/>
      <c r="D48" s="37"/>
      <c r="E48" s="153" t="str">
        <f>E7</f>
        <v>Modernizace plynové kotelny pavilonu D, Nemocnice Pardubického kraje, a.s., Orlickoústecké nemocnice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84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D.5 - Zdravotně technická zařízení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Ústí nad Orlicí </v>
      </c>
      <c r="G52" s="37"/>
      <c r="H52" s="37"/>
      <c r="I52" s="29" t="s">
        <v>23</v>
      </c>
      <c r="J52" s="69" t="str">
        <f>IF(J12="","",J12)</f>
        <v>21. 3. 2024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 xml:space="preserve">Nemocnice Pardubického kraje, a. s., Kyjevská 44, </v>
      </c>
      <c r="G54" s="37"/>
      <c r="H54" s="37"/>
      <c r="I54" s="29" t="s">
        <v>31</v>
      </c>
      <c r="J54" s="33" t="str">
        <f>E21</f>
        <v>Jiří Kamenický, Na Špici 211, 561 17 Dlouhá Třebov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 xml:space="preserve"> 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87</v>
      </c>
      <c r="D57" s="155"/>
      <c r="E57" s="155"/>
      <c r="F57" s="155"/>
      <c r="G57" s="155"/>
      <c r="H57" s="155"/>
      <c r="I57" s="155"/>
      <c r="J57" s="156" t="s">
        <v>88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70</v>
      </c>
      <c r="D59" s="37"/>
      <c r="E59" s="37"/>
      <c r="F59" s="37"/>
      <c r="G59" s="37"/>
      <c r="H59" s="37"/>
      <c r="I59" s="37"/>
      <c r="J59" s="99">
        <f>J87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89</v>
      </c>
    </row>
    <row r="60" s="9" customFormat="1" ht="24.96" customHeight="1">
      <c r="A60" s="9"/>
      <c r="B60" s="158"/>
      <c r="C60" s="159"/>
      <c r="D60" s="160" t="s">
        <v>90</v>
      </c>
      <c r="E60" s="161"/>
      <c r="F60" s="161"/>
      <c r="G60" s="161"/>
      <c r="H60" s="161"/>
      <c r="I60" s="161"/>
      <c r="J60" s="162">
        <f>J88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91</v>
      </c>
      <c r="E61" s="167"/>
      <c r="F61" s="167"/>
      <c r="G61" s="167"/>
      <c r="H61" s="167"/>
      <c r="I61" s="167"/>
      <c r="J61" s="168">
        <f>J89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92</v>
      </c>
      <c r="E62" s="167"/>
      <c r="F62" s="167"/>
      <c r="G62" s="167"/>
      <c r="H62" s="167"/>
      <c r="I62" s="167"/>
      <c r="J62" s="168">
        <f>J103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93</v>
      </c>
      <c r="E63" s="167"/>
      <c r="F63" s="167"/>
      <c r="G63" s="167"/>
      <c r="H63" s="167"/>
      <c r="I63" s="167"/>
      <c r="J63" s="168">
        <f>J120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94</v>
      </c>
      <c r="E64" s="167"/>
      <c r="F64" s="167"/>
      <c r="G64" s="167"/>
      <c r="H64" s="167"/>
      <c r="I64" s="167"/>
      <c r="J64" s="168">
        <f>J196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95</v>
      </c>
      <c r="E65" s="167"/>
      <c r="F65" s="167"/>
      <c r="G65" s="167"/>
      <c r="H65" s="167"/>
      <c r="I65" s="167"/>
      <c r="J65" s="168">
        <f>J200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58"/>
      <c r="C66" s="159"/>
      <c r="D66" s="160" t="s">
        <v>96</v>
      </c>
      <c r="E66" s="161"/>
      <c r="F66" s="161"/>
      <c r="G66" s="161"/>
      <c r="H66" s="161"/>
      <c r="I66" s="161"/>
      <c r="J66" s="162">
        <f>J209</f>
        <v>0</v>
      </c>
      <c r="K66" s="159"/>
      <c r="L66" s="16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4"/>
      <c r="C67" s="165"/>
      <c r="D67" s="166" t="s">
        <v>97</v>
      </c>
      <c r="E67" s="167"/>
      <c r="F67" s="167"/>
      <c r="G67" s="167"/>
      <c r="H67" s="167"/>
      <c r="I67" s="167"/>
      <c r="J67" s="168">
        <f>J210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2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2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="2" customFormat="1" ht="6.96" customHeight="1">
      <c r="A73" s="35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4.96" customHeight="1">
      <c r="A74" s="35"/>
      <c r="B74" s="36"/>
      <c r="C74" s="20" t="s">
        <v>98</v>
      </c>
      <c r="D74" s="37"/>
      <c r="E74" s="37"/>
      <c r="F74" s="37"/>
      <c r="G74" s="37"/>
      <c r="H74" s="37"/>
      <c r="I74" s="37"/>
      <c r="J74" s="37"/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16</v>
      </c>
      <c r="D76" s="37"/>
      <c r="E76" s="37"/>
      <c r="F76" s="37"/>
      <c r="G76" s="37"/>
      <c r="H76" s="37"/>
      <c r="I76" s="37"/>
      <c r="J76" s="37"/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6.25" customHeight="1">
      <c r="A77" s="35"/>
      <c r="B77" s="36"/>
      <c r="C77" s="37"/>
      <c r="D77" s="37"/>
      <c r="E77" s="153" t="str">
        <f>E7</f>
        <v>Modernizace plynové kotelny pavilonu D, Nemocnice Pardubického kraje, a.s., Orlickoústecké nemocnice</v>
      </c>
      <c r="F77" s="29"/>
      <c r="G77" s="29"/>
      <c r="H77" s="29"/>
      <c r="I77" s="37"/>
      <c r="J77" s="37"/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84</v>
      </c>
      <c r="D78" s="37"/>
      <c r="E78" s="37"/>
      <c r="F78" s="37"/>
      <c r="G78" s="37"/>
      <c r="H78" s="37"/>
      <c r="I78" s="37"/>
      <c r="J78" s="37"/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E9</f>
        <v>D.5 - Zdravotně technická zařízení</v>
      </c>
      <c r="F79" s="37"/>
      <c r="G79" s="37"/>
      <c r="H79" s="37"/>
      <c r="I79" s="37"/>
      <c r="J79" s="37"/>
      <c r="K79" s="37"/>
      <c r="L79" s="12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2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21</v>
      </c>
      <c r="D81" s="37"/>
      <c r="E81" s="37"/>
      <c r="F81" s="24" t="str">
        <f>F12</f>
        <v xml:space="preserve">Ústí nad Orlicí </v>
      </c>
      <c r="G81" s="37"/>
      <c r="H81" s="37"/>
      <c r="I81" s="29" t="s">
        <v>23</v>
      </c>
      <c r="J81" s="69" t="str">
        <f>IF(J12="","",J12)</f>
        <v>21. 3. 2024</v>
      </c>
      <c r="K81" s="37"/>
      <c r="L81" s="12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2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40.05" customHeight="1">
      <c r="A83" s="35"/>
      <c r="B83" s="36"/>
      <c r="C83" s="29" t="s">
        <v>25</v>
      </c>
      <c r="D83" s="37"/>
      <c r="E83" s="37"/>
      <c r="F83" s="24" t="str">
        <f>E15</f>
        <v xml:space="preserve">Nemocnice Pardubického kraje, a. s., Kyjevská 44, </v>
      </c>
      <c r="G83" s="37"/>
      <c r="H83" s="37"/>
      <c r="I83" s="29" t="s">
        <v>31</v>
      </c>
      <c r="J83" s="33" t="str">
        <f>E21</f>
        <v>Jiří Kamenický, Na Špici 211, 561 17 Dlouhá Třebov</v>
      </c>
      <c r="K83" s="37"/>
      <c r="L83" s="12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5.15" customHeight="1">
      <c r="A84" s="35"/>
      <c r="B84" s="36"/>
      <c r="C84" s="29" t="s">
        <v>29</v>
      </c>
      <c r="D84" s="37"/>
      <c r="E84" s="37"/>
      <c r="F84" s="24" t="str">
        <f>IF(E18="","",E18)</f>
        <v>Vyplň údaj</v>
      </c>
      <c r="G84" s="37"/>
      <c r="H84" s="37"/>
      <c r="I84" s="29" t="s">
        <v>34</v>
      </c>
      <c r="J84" s="33" t="str">
        <f>E24</f>
        <v xml:space="preserve"> </v>
      </c>
      <c r="K84" s="37"/>
      <c r="L84" s="12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2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1" customFormat="1" ht="29.28" customHeight="1">
      <c r="A86" s="170"/>
      <c r="B86" s="171"/>
      <c r="C86" s="172" t="s">
        <v>99</v>
      </c>
      <c r="D86" s="173" t="s">
        <v>57</v>
      </c>
      <c r="E86" s="173" t="s">
        <v>53</v>
      </c>
      <c r="F86" s="173" t="s">
        <v>54</v>
      </c>
      <c r="G86" s="173" t="s">
        <v>100</v>
      </c>
      <c r="H86" s="173" t="s">
        <v>101</v>
      </c>
      <c r="I86" s="173" t="s">
        <v>102</v>
      </c>
      <c r="J86" s="173" t="s">
        <v>88</v>
      </c>
      <c r="K86" s="174" t="s">
        <v>103</v>
      </c>
      <c r="L86" s="175"/>
      <c r="M86" s="89" t="s">
        <v>19</v>
      </c>
      <c r="N86" s="90" t="s">
        <v>42</v>
      </c>
      <c r="O86" s="90" t="s">
        <v>104</v>
      </c>
      <c r="P86" s="90" t="s">
        <v>105</v>
      </c>
      <c r="Q86" s="90" t="s">
        <v>106</v>
      </c>
      <c r="R86" s="90" t="s">
        <v>107</v>
      </c>
      <c r="S86" s="90" t="s">
        <v>108</v>
      </c>
      <c r="T86" s="91" t="s">
        <v>109</v>
      </c>
      <c r="U86" s="170"/>
      <c r="V86" s="170"/>
      <c r="W86" s="170"/>
      <c r="X86" s="170"/>
      <c r="Y86" s="170"/>
      <c r="Z86" s="170"/>
      <c r="AA86" s="170"/>
      <c r="AB86" s="170"/>
      <c r="AC86" s="170"/>
      <c r="AD86" s="170"/>
      <c r="AE86" s="170"/>
    </row>
    <row r="87" s="2" customFormat="1" ht="22.8" customHeight="1">
      <c r="A87" s="35"/>
      <c r="B87" s="36"/>
      <c r="C87" s="96" t="s">
        <v>110</v>
      </c>
      <c r="D87" s="37"/>
      <c r="E87" s="37"/>
      <c r="F87" s="37"/>
      <c r="G87" s="37"/>
      <c r="H87" s="37"/>
      <c r="I87" s="37"/>
      <c r="J87" s="176">
        <f>BK87</f>
        <v>0</v>
      </c>
      <c r="K87" s="37"/>
      <c r="L87" s="41"/>
      <c r="M87" s="92"/>
      <c r="N87" s="177"/>
      <c r="O87" s="93"/>
      <c r="P87" s="178">
        <f>P88+P209</f>
        <v>0</v>
      </c>
      <c r="Q87" s="93"/>
      <c r="R87" s="178">
        <f>R88+R209</f>
        <v>0.58726000000000012</v>
      </c>
      <c r="S87" s="93"/>
      <c r="T87" s="179">
        <f>T88+T209</f>
        <v>0.48979800000000007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71</v>
      </c>
      <c r="AU87" s="14" t="s">
        <v>89</v>
      </c>
      <c r="BK87" s="180">
        <f>BK88+BK209</f>
        <v>0</v>
      </c>
    </row>
    <row r="88" s="12" customFormat="1" ht="25.92" customHeight="1">
      <c r="A88" s="12"/>
      <c r="B88" s="181"/>
      <c r="C88" s="182"/>
      <c r="D88" s="183" t="s">
        <v>71</v>
      </c>
      <c r="E88" s="184" t="s">
        <v>111</v>
      </c>
      <c r="F88" s="184" t="s">
        <v>112</v>
      </c>
      <c r="G88" s="182"/>
      <c r="H88" s="182"/>
      <c r="I88" s="185"/>
      <c r="J88" s="186">
        <f>BK88</f>
        <v>0</v>
      </c>
      <c r="K88" s="182"/>
      <c r="L88" s="187"/>
      <c r="M88" s="188"/>
      <c r="N88" s="189"/>
      <c r="O88" s="189"/>
      <c r="P88" s="190">
        <f>P89+P103+P120+P196+P200</f>
        <v>0</v>
      </c>
      <c r="Q88" s="189"/>
      <c r="R88" s="190">
        <f>R89+R103+R120+R196+R200</f>
        <v>0.58726000000000012</v>
      </c>
      <c r="S88" s="189"/>
      <c r="T88" s="191">
        <f>T89+T103+T120+T196+T200</f>
        <v>0.48979800000000007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2" t="s">
        <v>82</v>
      </c>
      <c r="AT88" s="193" t="s">
        <v>71</v>
      </c>
      <c r="AU88" s="193" t="s">
        <v>72</v>
      </c>
      <c r="AY88" s="192" t="s">
        <v>113</v>
      </c>
      <c r="BK88" s="194">
        <f>BK89+BK103+BK120+BK196+BK200</f>
        <v>0</v>
      </c>
    </row>
    <row r="89" s="12" customFormat="1" ht="22.8" customHeight="1">
      <c r="A89" s="12"/>
      <c r="B89" s="181"/>
      <c r="C89" s="182"/>
      <c r="D89" s="183" t="s">
        <v>71</v>
      </c>
      <c r="E89" s="195" t="s">
        <v>114</v>
      </c>
      <c r="F89" s="195" t="s">
        <v>115</v>
      </c>
      <c r="G89" s="182"/>
      <c r="H89" s="182"/>
      <c r="I89" s="185"/>
      <c r="J89" s="196">
        <f>BK89</f>
        <v>0</v>
      </c>
      <c r="K89" s="182"/>
      <c r="L89" s="187"/>
      <c r="M89" s="188"/>
      <c r="N89" s="189"/>
      <c r="O89" s="189"/>
      <c r="P89" s="190">
        <f>SUM(P90:P102)</f>
        <v>0</v>
      </c>
      <c r="Q89" s="189"/>
      <c r="R89" s="190">
        <f>SUM(R90:R102)</f>
        <v>0.061800000000000008</v>
      </c>
      <c r="S89" s="189"/>
      <c r="T89" s="191">
        <f>SUM(T90:T102)</f>
        <v>0.21896800000000002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2" t="s">
        <v>82</v>
      </c>
      <c r="AT89" s="193" t="s">
        <v>71</v>
      </c>
      <c r="AU89" s="193" t="s">
        <v>80</v>
      </c>
      <c r="AY89" s="192" t="s">
        <v>113</v>
      </c>
      <c r="BK89" s="194">
        <f>SUM(BK90:BK102)</f>
        <v>0</v>
      </c>
    </row>
    <row r="90" s="2" customFormat="1" ht="49.05" customHeight="1">
      <c r="A90" s="35"/>
      <c r="B90" s="36"/>
      <c r="C90" s="197" t="s">
        <v>80</v>
      </c>
      <c r="D90" s="197" t="s">
        <v>116</v>
      </c>
      <c r="E90" s="198" t="s">
        <v>117</v>
      </c>
      <c r="F90" s="199" t="s">
        <v>118</v>
      </c>
      <c r="G90" s="200" t="s">
        <v>119</v>
      </c>
      <c r="H90" s="201">
        <v>40</v>
      </c>
      <c r="I90" s="202"/>
      <c r="J90" s="203">
        <f>ROUND(I90*H90,2)</f>
        <v>0</v>
      </c>
      <c r="K90" s="199" t="s">
        <v>120</v>
      </c>
      <c r="L90" s="41"/>
      <c r="M90" s="204" t="s">
        <v>19</v>
      </c>
      <c r="N90" s="205" t="s">
        <v>43</v>
      </c>
      <c r="O90" s="81"/>
      <c r="P90" s="206">
        <f>O90*H90</f>
        <v>0</v>
      </c>
      <c r="Q90" s="206">
        <v>0</v>
      </c>
      <c r="R90" s="206">
        <f>Q90*H90</f>
        <v>0</v>
      </c>
      <c r="S90" s="206">
        <v>0.0054200000000000003</v>
      </c>
      <c r="T90" s="207">
        <f>S90*H90</f>
        <v>0.21680000000000002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8" t="s">
        <v>121</v>
      </c>
      <c r="AT90" s="208" t="s">
        <v>116</v>
      </c>
      <c r="AU90" s="208" t="s">
        <v>82</v>
      </c>
      <c r="AY90" s="14" t="s">
        <v>113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4" t="s">
        <v>80</v>
      </c>
      <c r="BK90" s="209">
        <f>ROUND(I90*H90,2)</f>
        <v>0</v>
      </c>
      <c r="BL90" s="14" t="s">
        <v>121</v>
      </c>
      <c r="BM90" s="208" t="s">
        <v>122</v>
      </c>
    </row>
    <row r="91" s="2" customFormat="1">
      <c r="A91" s="35"/>
      <c r="B91" s="36"/>
      <c r="C91" s="37"/>
      <c r="D91" s="210" t="s">
        <v>123</v>
      </c>
      <c r="E91" s="37"/>
      <c r="F91" s="211" t="s">
        <v>124</v>
      </c>
      <c r="G91" s="37"/>
      <c r="H91" s="37"/>
      <c r="I91" s="212"/>
      <c r="J91" s="37"/>
      <c r="K91" s="37"/>
      <c r="L91" s="41"/>
      <c r="M91" s="213"/>
      <c r="N91" s="214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123</v>
      </c>
      <c r="AU91" s="14" t="s">
        <v>82</v>
      </c>
    </row>
    <row r="92" s="2" customFormat="1" ht="66.75" customHeight="1">
      <c r="A92" s="35"/>
      <c r="B92" s="36"/>
      <c r="C92" s="197" t="s">
        <v>82</v>
      </c>
      <c r="D92" s="197" t="s">
        <v>116</v>
      </c>
      <c r="E92" s="198" t="s">
        <v>125</v>
      </c>
      <c r="F92" s="199" t="s">
        <v>126</v>
      </c>
      <c r="G92" s="200" t="s">
        <v>119</v>
      </c>
      <c r="H92" s="201">
        <v>64</v>
      </c>
      <c r="I92" s="202"/>
      <c r="J92" s="203">
        <f>ROUND(I92*H92,2)</f>
        <v>0</v>
      </c>
      <c r="K92" s="199" t="s">
        <v>120</v>
      </c>
      <c r="L92" s="41"/>
      <c r="M92" s="204" t="s">
        <v>19</v>
      </c>
      <c r="N92" s="205" t="s">
        <v>43</v>
      </c>
      <c r="O92" s="81"/>
      <c r="P92" s="206">
        <f>O92*H92</f>
        <v>0</v>
      </c>
      <c r="Q92" s="206">
        <v>0.00019000000000000001</v>
      </c>
      <c r="R92" s="206">
        <f>Q92*H92</f>
        <v>0.012160000000000001</v>
      </c>
      <c r="S92" s="206">
        <v>0</v>
      </c>
      <c r="T92" s="207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8" t="s">
        <v>121</v>
      </c>
      <c r="AT92" s="208" t="s">
        <v>116</v>
      </c>
      <c r="AU92" s="208" t="s">
        <v>82</v>
      </c>
      <c r="AY92" s="14" t="s">
        <v>113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4" t="s">
        <v>80</v>
      </c>
      <c r="BK92" s="209">
        <f>ROUND(I92*H92,2)</f>
        <v>0</v>
      </c>
      <c r="BL92" s="14" t="s">
        <v>121</v>
      </c>
      <c r="BM92" s="208" t="s">
        <v>127</v>
      </c>
    </row>
    <row r="93" s="2" customFormat="1">
      <c r="A93" s="35"/>
      <c r="B93" s="36"/>
      <c r="C93" s="37"/>
      <c r="D93" s="210" t="s">
        <v>123</v>
      </c>
      <c r="E93" s="37"/>
      <c r="F93" s="211" t="s">
        <v>128</v>
      </c>
      <c r="G93" s="37"/>
      <c r="H93" s="37"/>
      <c r="I93" s="212"/>
      <c r="J93" s="37"/>
      <c r="K93" s="37"/>
      <c r="L93" s="41"/>
      <c r="M93" s="213"/>
      <c r="N93" s="214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123</v>
      </c>
      <c r="AU93" s="14" t="s">
        <v>82</v>
      </c>
    </row>
    <row r="94" s="2" customFormat="1" ht="24.15" customHeight="1">
      <c r="A94" s="35"/>
      <c r="B94" s="36"/>
      <c r="C94" s="215" t="s">
        <v>129</v>
      </c>
      <c r="D94" s="215" t="s">
        <v>130</v>
      </c>
      <c r="E94" s="216" t="s">
        <v>131</v>
      </c>
      <c r="F94" s="217" t="s">
        <v>132</v>
      </c>
      <c r="G94" s="218" t="s">
        <v>119</v>
      </c>
      <c r="H94" s="219">
        <v>2</v>
      </c>
      <c r="I94" s="220"/>
      <c r="J94" s="221">
        <f>ROUND(I94*H94,2)</f>
        <v>0</v>
      </c>
      <c r="K94" s="217" t="s">
        <v>120</v>
      </c>
      <c r="L94" s="222"/>
      <c r="M94" s="223" t="s">
        <v>19</v>
      </c>
      <c r="N94" s="224" t="s">
        <v>43</v>
      </c>
      <c r="O94" s="81"/>
      <c r="P94" s="206">
        <f>O94*H94</f>
        <v>0</v>
      </c>
      <c r="Q94" s="206">
        <v>0.00064999999999999997</v>
      </c>
      <c r="R94" s="206">
        <f>Q94*H94</f>
        <v>0.0012999999999999999</v>
      </c>
      <c r="S94" s="206">
        <v>0</v>
      </c>
      <c r="T94" s="207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8" t="s">
        <v>133</v>
      </c>
      <c r="AT94" s="208" t="s">
        <v>130</v>
      </c>
      <c r="AU94" s="208" t="s">
        <v>82</v>
      </c>
      <c r="AY94" s="14" t="s">
        <v>113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4" t="s">
        <v>80</v>
      </c>
      <c r="BK94" s="209">
        <f>ROUND(I94*H94,2)</f>
        <v>0</v>
      </c>
      <c r="BL94" s="14" t="s">
        <v>121</v>
      </c>
      <c r="BM94" s="208" t="s">
        <v>134</v>
      </c>
    </row>
    <row r="95" s="2" customFormat="1" ht="24.15" customHeight="1">
      <c r="A95" s="35"/>
      <c r="B95" s="36"/>
      <c r="C95" s="215" t="s">
        <v>135</v>
      </c>
      <c r="D95" s="215" t="s">
        <v>130</v>
      </c>
      <c r="E95" s="216" t="s">
        <v>136</v>
      </c>
      <c r="F95" s="217" t="s">
        <v>137</v>
      </c>
      <c r="G95" s="218" t="s">
        <v>119</v>
      </c>
      <c r="H95" s="219">
        <v>2</v>
      </c>
      <c r="I95" s="220"/>
      <c r="J95" s="221">
        <f>ROUND(I95*H95,2)</f>
        <v>0</v>
      </c>
      <c r="K95" s="217" t="s">
        <v>120</v>
      </c>
      <c r="L95" s="222"/>
      <c r="M95" s="223" t="s">
        <v>19</v>
      </c>
      <c r="N95" s="224" t="s">
        <v>43</v>
      </c>
      <c r="O95" s="81"/>
      <c r="P95" s="206">
        <f>O95*H95</f>
        <v>0</v>
      </c>
      <c r="Q95" s="206">
        <v>0.00072000000000000005</v>
      </c>
      <c r="R95" s="206">
        <f>Q95*H95</f>
        <v>0.0014400000000000001</v>
      </c>
      <c r="S95" s="206">
        <v>0</v>
      </c>
      <c r="T95" s="207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8" t="s">
        <v>133</v>
      </c>
      <c r="AT95" s="208" t="s">
        <v>130</v>
      </c>
      <c r="AU95" s="208" t="s">
        <v>82</v>
      </c>
      <c r="AY95" s="14" t="s">
        <v>113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4" t="s">
        <v>80</v>
      </c>
      <c r="BK95" s="209">
        <f>ROUND(I95*H95,2)</f>
        <v>0</v>
      </c>
      <c r="BL95" s="14" t="s">
        <v>121</v>
      </c>
      <c r="BM95" s="208" t="s">
        <v>138</v>
      </c>
    </row>
    <row r="96" s="2" customFormat="1">
      <c r="A96" s="35"/>
      <c r="B96" s="36"/>
      <c r="C96" s="37"/>
      <c r="D96" s="225" t="s">
        <v>139</v>
      </c>
      <c r="E96" s="37"/>
      <c r="F96" s="226" t="s">
        <v>140</v>
      </c>
      <c r="G96" s="37"/>
      <c r="H96" s="37"/>
      <c r="I96" s="212"/>
      <c r="J96" s="37"/>
      <c r="K96" s="37"/>
      <c r="L96" s="41"/>
      <c r="M96" s="213"/>
      <c r="N96" s="214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139</v>
      </c>
      <c r="AU96" s="14" t="s">
        <v>82</v>
      </c>
    </row>
    <row r="97" s="2" customFormat="1" ht="24.15" customHeight="1">
      <c r="A97" s="35"/>
      <c r="B97" s="36"/>
      <c r="C97" s="215" t="s">
        <v>141</v>
      </c>
      <c r="D97" s="215" t="s">
        <v>130</v>
      </c>
      <c r="E97" s="216" t="s">
        <v>142</v>
      </c>
      <c r="F97" s="217" t="s">
        <v>143</v>
      </c>
      <c r="G97" s="218" t="s">
        <v>119</v>
      </c>
      <c r="H97" s="219">
        <v>30</v>
      </c>
      <c r="I97" s="220"/>
      <c r="J97" s="221">
        <f>ROUND(I97*H97,2)</f>
        <v>0</v>
      </c>
      <c r="K97" s="217" t="s">
        <v>120</v>
      </c>
      <c r="L97" s="222"/>
      <c r="M97" s="223" t="s">
        <v>19</v>
      </c>
      <c r="N97" s="224" t="s">
        <v>43</v>
      </c>
      <c r="O97" s="81"/>
      <c r="P97" s="206">
        <f>O97*H97</f>
        <v>0</v>
      </c>
      <c r="Q97" s="206">
        <v>0.00083000000000000001</v>
      </c>
      <c r="R97" s="206">
        <f>Q97*H97</f>
        <v>0.024899999999999999</v>
      </c>
      <c r="S97" s="206">
        <v>0</v>
      </c>
      <c r="T97" s="207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8" t="s">
        <v>133</v>
      </c>
      <c r="AT97" s="208" t="s">
        <v>130</v>
      </c>
      <c r="AU97" s="208" t="s">
        <v>82</v>
      </c>
      <c r="AY97" s="14" t="s">
        <v>113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4" t="s">
        <v>80</v>
      </c>
      <c r="BK97" s="209">
        <f>ROUND(I97*H97,2)</f>
        <v>0</v>
      </c>
      <c r="BL97" s="14" t="s">
        <v>121</v>
      </c>
      <c r="BM97" s="208" t="s">
        <v>144</v>
      </c>
    </row>
    <row r="98" s="2" customFormat="1" ht="24.15" customHeight="1">
      <c r="A98" s="35"/>
      <c r="B98" s="36"/>
      <c r="C98" s="215" t="s">
        <v>145</v>
      </c>
      <c r="D98" s="215" t="s">
        <v>130</v>
      </c>
      <c r="E98" s="216" t="s">
        <v>146</v>
      </c>
      <c r="F98" s="217" t="s">
        <v>147</v>
      </c>
      <c r="G98" s="218" t="s">
        <v>119</v>
      </c>
      <c r="H98" s="219">
        <v>25</v>
      </c>
      <c r="I98" s="220"/>
      <c r="J98" s="221">
        <f>ROUND(I98*H98,2)</f>
        <v>0</v>
      </c>
      <c r="K98" s="217" t="s">
        <v>120</v>
      </c>
      <c r="L98" s="222"/>
      <c r="M98" s="223" t="s">
        <v>19</v>
      </c>
      <c r="N98" s="224" t="s">
        <v>43</v>
      </c>
      <c r="O98" s="81"/>
      <c r="P98" s="206">
        <f>O98*H98</f>
        <v>0</v>
      </c>
      <c r="Q98" s="206">
        <v>0.00088000000000000003</v>
      </c>
      <c r="R98" s="206">
        <f>Q98*H98</f>
        <v>0.022000000000000002</v>
      </c>
      <c r="S98" s="206">
        <v>0</v>
      </c>
      <c r="T98" s="207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8" t="s">
        <v>133</v>
      </c>
      <c r="AT98" s="208" t="s">
        <v>130</v>
      </c>
      <c r="AU98" s="208" t="s">
        <v>82</v>
      </c>
      <c r="AY98" s="14" t="s">
        <v>113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4" t="s">
        <v>80</v>
      </c>
      <c r="BK98" s="209">
        <f>ROUND(I98*H98,2)</f>
        <v>0</v>
      </c>
      <c r="BL98" s="14" t="s">
        <v>121</v>
      </c>
      <c r="BM98" s="208" t="s">
        <v>148</v>
      </c>
    </row>
    <row r="99" s="2" customFormat="1">
      <c r="A99" s="35"/>
      <c r="B99" s="36"/>
      <c r="C99" s="37"/>
      <c r="D99" s="225" t="s">
        <v>139</v>
      </c>
      <c r="E99" s="37"/>
      <c r="F99" s="226" t="s">
        <v>149</v>
      </c>
      <c r="G99" s="37"/>
      <c r="H99" s="37"/>
      <c r="I99" s="212"/>
      <c r="J99" s="37"/>
      <c r="K99" s="37"/>
      <c r="L99" s="41"/>
      <c r="M99" s="213"/>
      <c r="N99" s="214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139</v>
      </c>
      <c r="AU99" s="14" t="s">
        <v>82</v>
      </c>
    </row>
    <row r="100" s="2" customFormat="1" ht="21.75" customHeight="1">
      <c r="A100" s="35"/>
      <c r="B100" s="36"/>
      <c r="C100" s="197" t="s">
        <v>150</v>
      </c>
      <c r="D100" s="197" t="s">
        <v>116</v>
      </c>
      <c r="E100" s="198" t="s">
        <v>151</v>
      </c>
      <c r="F100" s="199" t="s">
        <v>152</v>
      </c>
      <c r="G100" s="200" t="s">
        <v>153</v>
      </c>
      <c r="H100" s="201">
        <v>0.40000000000000002</v>
      </c>
      <c r="I100" s="202"/>
      <c r="J100" s="203">
        <f>ROUND(I100*H100,2)</f>
        <v>0</v>
      </c>
      <c r="K100" s="199" t="s">
        <v>19</v>
      </c>
      <c r="L100" s="41"/>
      <c r="M100" s="204" t="s">
        <v>19</v>
      </c>
      <c r="N100" s="205" t="s">
        <v>43</v>
      </c>
      <c r="O100" s="81"/>
      <c r="P100" s="206">
        <f>O100*H100</f>
        <v>0</v>
      </c>
      <c r="Q100" s="206">
        <v>0</v>
      </c>
      <c r="R100" s="206">
        <f>Q100*H100</f>
        <v>0</v>
      </c>
      <c r="S100" s="206">
        <v>0.0054200000000000003</v>
      </c>
      <c r="T100" s="207">
        <f>S100*H100</f>
        <v>0.0021680000000000002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8" t="s">
        <v>121</v>
      </c>
      <c r="AT100" s="208" t="s">
        <v>116</v>
      </c>
      <c r="AU100" s="208" t="s">
        <v>82</v>
      </c>
      <c r="AY100" s="14" t="s">
        <v>113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4" t="s">
        <v>80</v>
      </c>
      <c r="BK100" s="209">
        <f>ROUND(I100*H100,2)</f>
        <v>0</v>
      </c>
      <c r="BL100" s="14" t="s">
        <v>121</v>
      </c>
      <c r="BM100" s="208" t="s">
        <v>154</v>
      </c>
    </row>
    <row r="101" s="2" customFormat="1" ht="49.05" customHeight="1">
      <c r="A101" s="35"/>
      <c r="B101" s="36"/>
      <c r="C101" s="197" t="s">
        <v>155</v>
      </c>
      <c r="D101" s="197" t="s">
        <v>116</v>
      </c>
      <c r="E101" s="198" t="s">
        <v>156</v>
      </c>
      <c r="F101" s="199" t="s">
        <v>157</v>
      </c>
      <c r="G101" s="200" t="s">
        <v>158</v>
      </c>
      <c r="H101" s="201">
        <v>0.080000000000000002</v>
      </c>
      <c r="I101" s="202"/>
      <c r="J101" s="203">
        <f>ROUND(I101*H101,2)</f>
        <v>0</v>
      </c>
      <c r="K101" s="199" t="s">
        <v>120</v>
      </c>
      <c r="L101" s="41"/>
      <c r="M101" s="204" t="s">
        <v>19</v>
      </c>
      <c r="N101" s="205" t="s">
        <v>43</v>
      </c>
      <c r="O101" s="81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8" t="s">
        <v>121</v>
      </c>
      <c r="AT101" s="208" t="s">
        <v>116</v>
      </c>
      <c r="AU101" s="208" t="s">
        <v>82</v>
      </c>
      <c r="AY101" s="14" t="s">
        <v>113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4" t="s">
        <v>80</v>
      </c>
      <c r="BK101" s="209">
        <f>ROUND(I101*H101,2)</f>
        <v>0</v>
      </c>
      <c r="BL101" s="14" t="s">
        <v>121</v>
      </c>
      <c r="BM101" s="208" t="s">
        <v>159</v>
      </c>
    </row>
    <row r="102" s="2" customFormat="1">
      <c r="A102" s="35"/>
      <c r="B102" s="36"/>
      <c r="C102" s="37"/>
      <c r="D102" s="210" t="s">
        <v>123</v>
      </c>
      <c r="E102" s="37"/>
      <c r="F102" s="211" t="s">
        <v>160</v>
      </c>
      <c r="G102" s="37"/>
      <c r="H102" s="37"/>
      <c r="I102" s="212"/>
      <c r="J102" s="37"/>
      <c r="K102" s="37"/>
      <c r="L102" s="41"/>
      <c r="M102" s="213"/>
      <c r="N102" s="214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123</v>
      </c>
      <c r="AU102" s="14" t="s">
        <v>82</v>
      </c>
    </row>
    <row r="103" s="12" customFormat="1" ht="22.8" customHeight="1">
      <c r="A103" s="12"/>
      <c r="B103" s="181"/>
      <c r="C103" s="182"/>
      <c r="D103" s="183" t="s">
        <v>71</v>
      </c>
      <c r="E103" s="195" t="s">
        <v>161</v>
      </c>
      <c r="F103" s="195" t="s">
        <v>162</v>
      </c>
      <c r="G103" s="182"/>
      <c r="H103" s="182"/>
      <c r="I103" s="185"/>
      <c r="J103" s="196">
        <f>BK103</f>
        <v>0</v>
      </c>
      <c r="K103" s="182"/>
      <c r="L103" s="187"/>
      <c r="M103" s="188"/>
      <c r="N103" s="189"/>
      <c r="O103" s="189"/>
      <c r="P103" s="190">
        <f>SUM(P104:P119)</f>
        <v>0</v>
      </c>
      <c r="Q103" s="189"/>
      <c r="R103" s="190">
        <f>SUM(R104:R119)</f>
        <v>0.036569999999999998</v>
      </c>
      <c r="S103" s="189"/>
      <c r="T103" s="191">
        <f>SUM(T104:T119)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2" t="s">
        <v>82</v>
      </c>
      <c r="AT103" s="193" t="s">
        <v>71</v>
      </c>
      <c r="AU103" s="193" t="s">
        <v>80</v>
      </c>
      <c r="AY103" s="192" t="s">
        <v>113</v>
      </c>
      <c r="BK103" s="194">
        <f>SUM(BK104:BK119)</f>
        <v>0</v>
      </c>
    </row>
    <row r="104" s="2" customFormat="1" ht="24.15" customHeight="1">
      <c r="A104" s="35"/>
      <c r="B104" s="36"/>
      <c r="C104" s="197" t="s">
        <v>163</v>
      </c>
      <c r="D104" s="197" t="s">
        <v>116</v>
      </c>
      <c r="E104" s="198" t="s">
        <v>164</v>
      </c>
      <c r="F104" s="199" t="s">
        <v>165</v>
      </c>
      <c r="G104" s="200" t="s">
        <v>166</v>
      </c>
      <c r="H104" s="201">
        <v>2</v>
      </c>
      <c r="I104" s="202"/>
      <c r="J104" s="203">
        <f>ROUND(I104*H104,2)</f>
        <v>0</v>
      </c>
      <c r="K104" s="199" t="s">
        <v>120</v>
      </c>
      <c r="L104" s="41"/>
      <c r="M104" s="204" t="s">
        <v>19</v>
      </c>
      <c r="N104" s="205" t="s">
        <v>43</v>
      </c>
      <c r="O104" s="81"/>
      <c r="P104" s="206">
        <f>O104*H104</f>
        <v>0</v>
      </c>
      <c r="Q104" s="206">
        <v>0.0017899999999999999</v>
      </c>
      <c r="R104" s="206">
        <f>Q104*H104</f>
        <v>0.0035799999999999998</v>
      </c>
      <c r="S104" s="206">
        <v>0</v>
      </c>
      <c r="T104" s="207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8" t="s">
        <v>121</v>
      </c>
      <c r="AT104" s="208" t="s">
        <v>116</v>
      </c>
      <c r="AU104" s="208" t="s">
        <v>82</v>
      </c>
      <c r="AY104" s="14" t="s">
        <v>113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4" t="s">
        <v>80</v>
      </c>
      <c r="BK104" s="209">
        <f>ROUND(I104*H104,2)</f>
        <v>0</v>
      </c>
      <c r="BL104" s="14" t="s">
        <v>121</v>
      </c>
      <c r="BM104" s="208" t="s">
        <v>167</v>
      </c>
    </row>
    <row r="105" s="2" customFormat="1">
      <c r="A105" s="35"/>
      <c r="B105" s="36"/>
      <c r="C105" s="37"/>
      <c r="D105" s="210" t="s">
        <v>123</v>
      </c>
      <c r="E105" s="37"/>
      <c r="F105" s="211" t="s">
        <v>168</v>
      </c>
      <c r="G105" s="37"/>
      <c r="H105" s="37"/>
      <c r="I105" s="212"/>
      <c r="J105" s="37"/>
      <c r="K105" s="37"/>
      <c r="L105" s="41"/>
      <c r="M105" s="213"/>
      <c r="N105" s="214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123</v>
      </c>
      <c r="AU105" s="14" t="s">
        <v>82</v>
      </c>
    </row>
    <row r="106" s="2" customFormat="1" ht="21.75" customHeight="1">
      <c r="A106" s="35"/>
      <c r="B106" s="36"/>
      <c r="C106" s="197" t="s">
        <v>169</v>
      </c>
      <c r="D106" s="197" t="s">
        <v>116</v>
      </c>
      <c r="E106" s="198" t="s">
        <v>170</v>
      </c>
      <c r="F106" s="199" t="s">
        <v>171</v>
      </c>
      <c r="G106" s="200" t="s">
        <v>119</v>
      </c>
      <c r="H106" s="201">
        <v>1</v>
      </c>
      <c r="I106" s="202"/>
      <c r="J106" s="203">
        <f>ROUND(I106*H106,2)</f>
        <v>0</v>
      </c>
      <c r="K106" s="199" t="s">
        <v>120</v>
      </c>
      <c r="L106" s="41"/>
      <c r="M106" s="204" t="s">
        <v>19</v>
      </c>
      <c r="N106" s="205" t="s">
        <v>43</v>
      </c>
      <c r="O106" s="81"/>
      <c r="P106" s="206">
        <f>O106*H106</f>
        <v>0</v>
      </c>
      <c r="Q106" s="206">
        <v>0.00071000000000000002</v>
      </c>
      <c r="R106" s="206">
        <f>Q106*H106</f>
        <v>0.00071000000000000002</v>
      </c>
      <c r="S106" s="206">
        <v>0</v>
      </c>
      <c r="T106" s="207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8" t="s">
        <v>121</v>
      </c>
      <c r="AT106" s="208" t="s">
        <v>116</v>
      </c>
      <c r="AU106" s="208" t="s">
        <v>82</v>
      </c>
      <c r="AY106" s="14" t="s">
        <v>113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4" t="s">
        <v>80</v>
      </c>
      <c r="BK106" s="209">
        <f>ROUND(I106*H106,2)</f>
        <v>0</v>
      </c>
      <c r="BL106" s="14" t="s">
        <v>121</v>
      </c>
      <c r="BM106" s="208" t="s">
        <v>172</v>
      </c>
    </row>
    <row r="107" s="2" customFormat="1">
      <c r="A107" s="35"/>
      <c r="B107" s="36"/>
      <c r="C107" s="37"/>
      <c r="D107" s="210" t="s">
        <v>123</v>
      </c>
      <c r="E107" s="37"/>
      <c r="F107" s="211" t="s">
        <v>173</v>
      </c>
      <c r="G107" s="37"/>
      <c r="H107" s="37"/>
      <c r="I107" s="212"/>
      <c r="J107" s="37"/>
      <c r="K107" s="37"/>
      <c r="L107" s="41"/>
      <c r="M107" s="213"/>
      <c r="N107" s="214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123</v>
      </c>
      <c r="AU107" s="14" t="s">
        <v>82</v>
      </c>
    </row>
    <row r="108" s="2" customFormat="1" ht="24.15" customHeight="1">
      <c r="A108" s="35"/>
      <c r="B108" s="36"/>
      <c r="C108" s="197" t="s">
        <v>174</v>
      </c>
      <c r="D108" s="197" t="s">
        <v>116</v>
      </c>
      <c r="E108" s="198" t="s">
        <v>175</v>
      </c>
      <c r="F108" s="199" t="s">
        <v>176</v>
      </c>
      <c r="G108" s="200" t="s">
        <v>119</v>
      </c>
      <c r="H108" s="201">
        <v>12</v>
      </c>
      <c r="I108" s="202"/>
      <c r="J108" s="203">
        <f>ROUND(I108*H108,2)</f>
        <v>0</v>
      </c>
      <c r="K108" s="199" t="s">
        <v>120</v>
      </c>
      <c r="L108" s="41"/>
      <c r="M108" s="204" t="s">
        <v>19</v>
      </c>
      <c r="N108" s="205" t="s">
        <v>43</v>
      </c>
      <c r="O108" s="81"/>
      <c r="P108" s="206">
        <f>O108*H108</f>
        <v>0</v>
      </c>
      <c r="Q108" s="206">
        <v>0.0020600000000000002</v>
      </c>
      <c r="R108" s="206">
        <f>Q108*H108</f>
        <v>0.024720000000000002</v>
      </c>
      <c r="S108" s="206">
        <v>0</v>
      </c>
      <c r="T108" s="207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8" t="s">
        <v>121</v>
      </c>
      <c r="AT108" s="208" t="s">
        <v>116</v>
      </c>
      <c r="AU108" s="208" t="s">
        <v>82</v>
      </c>
      <c r="AY108" s="14" t="s">
        <v>113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4" t="s">
        <v>80</v>
      </c>
      <c r="BK108" s="209">
        <f>ROUND(I108*H108,2)</f>
        <v>0</v>
      </c>
      <c r="BL108" s="14" t="s">
        <v>121</v>
      </c>
      <c r="BM108" s="208" t="s">
        <v>177</v>
      </c>
    </row>
    <row r="109" s="2" customFormat="1">
      <c r="A109" s="35"/>
      <c r="B109" s="36"/>
      <c r="C109" s="37"/>
      <c r="D109" s="210" t="s">
        <v>123</v>
      </c>
      <c r="E109" s="37"/>
      <c r="F109" s="211" t="s">
        <v>178</v>
      </c>
      <c r="G109" s="37"/>
      <c r="H109" s="37"/>
      <c r="I109" s="212"/>
      <c r="J109" s="37"/>
      <c r="K109" s="37"/>
      <c r="L109" s="41"/>
      <c r="M109" s="213"/>
      <c r="N109" s="214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123</v>
      </c>
      <c r="AU109" s="14" t="s">
        <v>82</v>
      </c>
    </row>
    <row r="110" s="2" customFormat="1" ht="21.75" customHeight="1">
      <c r="A110" s="35"/>
      <c r="B110" s="36"/>
      <c r="C110" s="197" t="s">
        <v>8</v>
      </c>
      <c r="D110" s="197" t="s">
        <v>116</v>
      </c>
      <c r="E110" s="198" t="s">
        <v>179</v>
      </c>
      <c r="F110" s="199" t="s">
        <v>180</v>
      </c>
      <c r="G110" s="200" t="s">
        <v>119</v>
      </c>
      <c r="H110" s="201">
        <v>4</v>
      </c>
      <c r="I110" s="202"/>
      <c r="J110" s="203">
        <f>ROUND(I110*H110,2)</f>
        <v>0</v>
      </c>
      <c r="K110" s="199" t="s">
        <v>120</v>
      </c>
      <c r="L110" s="41"/>
      <c r="M110" s="204" t="s">
        <v>19</v>
      </c>
      <c r="N110" s="205" t="s">
        <v>43</v>
      </c>
      <c r="O110" s="81"/>
      <c r="P110" s="206">
        <f>O110*H110</f>
        <v>0</v>
      </c>
      <c r="Q110" s="206">
        <v>0.00040999999999999999</v>
      </c>
      <c r="R110" s="206">
        <f>Q110*H110</f>
        <v>0.00164</v>
      </c>
      <c r="S110" s="206">
        <v>0</v>
      </c>
      <c r="T110" s="207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8" t="s">
        <v>121</v>
      </c>
      <c r="AT110" s="208" t="s">
        <v>116</v>
      </c>
      <c r="AU110" s="208" t="s">
        <v>82</v>
      </c>
      <c r="AY110" s="14" t="s">
        <v>113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4" t="s">
        <v>80</v>
      </c>
      <c r="BK110" s="209">
        <f>ROUND(I110*H110,2)</f>
        <v>0</v>
      </c>
      <c r="BL110" s="14" t="s">
        <v>121</v>
      </c>
      <c r="BM110" s="208" t="s">
        <v>181</v>
      </c>
    </row>
    <row r="111" s="2" customFormat="1">
      <c r="A111" s="35"/>
      <c r="B111" s="36"/>
      <c r="C111" s="37"/>
      <c r="D111" s="210" t="s">
        <v>123</v>
      </c>
      <c r="E111" s="37"/>
      <c r="F111" s="211" t="s">
        <v>182</v>
      </c>
      <c r="G111" s="37"/>
      <c r="H111" s="37"/>
      <c r="I111" s="212"/>
      <c r="J111" s="37"/>
      <c r="K111" s="37"/>
      <c r="L111" s="41"/>
      <c r="M111" s="213"/>
      <c r="N111" s="214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123</v>
      </c>
      <c r="AU111" s="14" t="s">
        <v>82</v>
      </c>
    </row>
    <row r="112" s="2" customFormat="1" ht="24.15" customHeight="1">
      <c r="A112" s="35"/>
      <c r="B112" s="36"/>
      <c r="C112" s="197" t="s">
        <v>183</v>
      </c>
      <c r="D112" s="197" t="s">
        <v>116</v>
      </c>
      <c r="E112" s="198" t="s">
        <v>184</v>
      </c>
      <c r="F112" s="199" t="s">
        <v>185</v>
      </c>
      <c r="G112" s="200" t="s">
        <v>166</v>
      </c>
      <c r="H112" s="201">
        <v>4</v>
      </c>
      <c r="I112" s="202"/>
      <c r="J112" s="203">
        <f>ROUND(I112*H112,2)</f>
        <v>0</v>
      </c>
      <c r="K112" s="199" t="s">
        <v>120</v>
      </c>
      <c r="L112" s="41"/>
      <c r="M112" s="204" t="s">
        <v>19</v>
      </c>
      <c r="N112" s="205" t="s">
        <v>43</v>
      </c>
      <c r="O112" s="81"/>
      <c r="P112" s="206">
        <f>O112*H112</f>
        <v>0</v>
      </c>
      <c r="Q112" s="206">
        <v>0</v>
      </c>
      <c r="R112" s="206">
        <f>Q112*H112</f>
        <v>0</v>
      </c>
      <c r="S112" s="206">
        <v>0</v>
      </c>
      <c r="T112" s="207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8" t="s">
        <v>121</v>
      </c>
      <c r="AT112" s="208" t="s">
        <v>116</v>
      </c>
      <c r="AU112" s="208" t="s">
        <v>82</v>
      </c>
      <c r="AY112" s="14" t="s">
        <v>113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4" t="s">
        <v>80</v>
      </c>
      <c r="BK112" s="209">
        <f>ROUND(I112*H112,2)</f>
        <v>0</v>
      </c>
      <c r="BL112" s="14" t="s">
        <v>121</v>
      </c>
      <c r="BM112" s="208" t="s">
        <v>186</v>
      </c>
    </row>
    <row r="113" s="2" customFormat="1">
      <c r="A113" s="35"/>
      <c r="B113" s="36"/>
      <c r="C113" s="37"/>
      <c r="D113" s="210" t="s">
        <v>123</v>
      </c>
      <c r="E113" s="37"/>
      <c r="F113" s="211" t="s">
        <v>187</v>
      </c>
      <c r="G113" s="37"/>
      <c r="H113" s="37"/>
      <c r="I113" s="212"/>
      <c r="J113" s="37"/>
      <c r="K113" s="37"/>
      <c r="L113" s="41"/>
      <c r="M113" s="213"/>
      <c r="N113" s="214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123</v>
      </c>
      <c r="AU113" s="14" t="s">
        <v>82</v>
      </c>
    </row>
    <row r="114" s="2" customFormat="1" ht="24.15" customHeight="1">
      <c r="A114" s="35"/>
      <c r="B114" s="36"/>
      <c r="C114" s="197" t="s">
        <v>188</v>
      </c>
      <c r="D114" s="197" t="s">
        <v>116</v>
      </c>
      <c r="E114" s="198" t="s">
        <v>189</v>
      </c>
      <c r="F114" s="199" t="s">
        <v>190</v>
      </c>
      <c r="G114" s="200" t="s">
        <v>166</v>
      </c>
      <c r="H114" s="201">
        <v>4</v>
      </c>
      <c r="I114" s="202"/>
      <c r="J114" s="203">
        <f>ROUND(I114*H114,2)</f>
        <v>0</v>
      </c>
      <c r="K114" s="199" t="s">
        <v>120</v>
      </c>
      <c r="L114" s="41"/>
      <c r="M114" s="204" t="s">
        <v>19</v>
      </c>
      <c r="N114" s="205" t="s">
        <v>43</v>
      </c>
      <c r="O114" s="81"/>
      <c r="P114" s="206">
        <f>O114*H114</f>
        <v>0</v>
      </c>
      <c r="Q114" s="206">
        <v>0.00148</v>
      </c>
      <c r="R114" s="206">
        <f>Q114*H114</f>
        <v>0.0059199999999999999</v>
      </c>
      <c r="S114" s="206">
        <v>0</v>
      </c>
      <c r="T114" s="207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8" t="s">
        <v>121</v>
      </c>
      <c r="AT114" s="208" t="s">
        <v>116</v>
      </c>
      <c r="AU114" s="208" t="s">
        <v>82</v>
      </c>
      <c r="AY114" s="14" t="s">
        <v>113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4" t="s">
        <v>80</v>
      </c>
      <c r="BK114" s="209">
        <f>ROUND(I114*H114,2)</f>
        <v>0</v>
      </c>
      <c r="BL114" s="14" t="s">
        <v>121</v>
      </c>
      <c r="BM114" s="208" t="s">
        <v>191</v>
      </c>
    </row>
    <row r="115" s="2" customFormat="1">
      <c r="A115" s="35"/>
      <c r="B115" s="36"/>
      <c r="C115" s="37"/>
      <c r="D115" s="210" t="s">
        <v>123</v>
      </c>
      <c r="E115" s="37"/>
      <c r="F115" s="211" t="s">
        <v>192</v>
      </c>
      <c r="G115" s="37"/>
      <c r="H115" s="37"/>
      <c r="I115" s="212"/>
      <c r="J115" s="37"/>
      <c r="K115" s="37"/>
      <c r="L115" s="41"/>
      <c r="M115" s="213"/>
      <c r="N115" s="214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123</v>
      </c>
      <c r="AU115" s="14" t="s">
        <v>82</v>
      </c>
    </row>
    <row r="116" s="2" customFormat="1" ht="24.15" customHeight="1">
      <c r="A116" s="35"/>
      <c r="B116" s="36"/>
      <c r="C116" s="197" t="s">
        <v>193</v>
      </c>
      <c r="D116" s="197" t="s">
        <v>116</v>
      </c>
      <c r="E116" s="198" t="s">
        <v>194</v>
      </c>
      <c r="F116" s="199" t="s">
        <v>195</v>
      </c>
      <c r="G116" s="200" t="s">
        <v>119</v>
      </c>
      <c r="H116" s="201">
        <v>15</v>
      </c>
      <c r="I116" s="202"/>
      <c r="J116" s="203">
        <f>ROUND(I116*H116,2)</f>
        <v>0</v>
      </c>
      <c r="K116" s="199" t="s">
        <v>120</v>
      </c>
      <c r="L116" s="41"/>
      <c r="M116" s="204" t="s">
        <v>19</v>
      </c>
      <c r="N116" s="205" t="s">
        <v>43</v>
      </c>
      <c r="O116" s="81"/>
      <c r="P116" s="206">
        <f>O116*H116</f>
        <v>0</v>
      </c>
      <c r="Q116" s="206">
        <v>0</v>
      </c>
      <c r="R116" s="206">
        <f>Q116*H116</f>
        <v>0</v>
      </c>
      <c r="S116" s="206">
        <v>0</v>
      </c>
      <c r="T116" s="207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8" t="s">
        <v>121</v>
      </c>
      <c r="AT116" s="208" t="s">
        <v>116</v>
      </c>
      <c r="AU116" s="208" t="s">
        <v>82</v>
      </c>
      <c r="AY116" s="14" t="s">
        <v>113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4" t="s">
        <v>80</v>
      </c>
      <c r="BK116" s="209">
        <f>ROUND(I116*H116,2)</f>
        <v>0</v>
      </c>
      <c r="BL116" s="14" t="s">
        <v>121</v>
      </c>
      <c r="BM116" s="208" t="s">
        <v>196</v>
      </c>
    </row>
    <row r="117" s="2" customFormat="1">
      <c r="A117" s="35"/>
      <c r="B117" s="36"/>
      <c r="C117" s="37"/>
      <c r="D117" s="210" t="s">
        <v>123</v>
      </c>
      <c r="E117" s="37"/>
      <c r="F117" s="211" t="s">
        <v>197</v>
      </c>
      <c r="G117" s="37"/>
      <c r="H117" s="37"/>
      <c r="I117" s="212"/>
      <c r="J117" s="37"/>
      <c r="K117" s="37"/>
      <c r="L117" s="41"/>
      <c r="M117" s="213"/>
      <c r="N117" s="214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123</v>
      </c>
      <c r="AU117" s="14" t="s">
        <v>82</v>
      </c>
    </row>
    <row r="118" s="2" customFormat="1" ht="49.05" customHeight="1">
      <c r="A118" s="35"/>
      <c r="B118" s="36"/>
      <c r="C118" s="197" t="s">
        <v>121</v>
      </c>
      <c r="D118" s="197" t="s">
        <v>116</v>
      </c>
      <c r="E118" s="198" t="s">
        <v>198</v>
      </c>
      <c r="F118" s="199" t="s">
        <v>199</v>
      </c>
      <c r="G118" s="200" t="s">
        <v>158</v>
      </c>
      <c r="H118" s="201">
        <v>0.036999999999999998</v>
      </c>
      <c r="I118" s="202"/>
      <c r="J118" s="203">
        <f>ROUND(I118*H118,2)</f>
        <v>0</v>
      </c>
      <c r="K118" s="199" t="s">
        <v>120</v>
      </c>
      <c r="L118" s="41"/>
      <c r="M118" s="204" t="s">
        <v>19</v>
      </c>
      <c r="N118" s="205" t="s">
        <v>43</v>
      </c>
      <c r="O118" s="81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8" t="s">
        <v>121</v>
      </c>
      <c r="AT118" s="208" t="s">
        <v>116</v>
      </c>
      <c r="AU118" s="208" t="s">
        <v>82</v>
      </c>
      <c r="AY118" s="14" t="s">
        <v>113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4" t="s">
        <v>80</v>
      </c>
      <c r="BK118" s="209">
        <f>ROUND(I118*H118,2)</f>
        <v>0</v>
      </c>
      <c r="BL118" s="14" t="s">
        <v>121</v>
      </c>
      <c r="BM118" s="208" t="s">
        <v>200</v>
      </c>
    </row>
    <row r="119" s="2" customFormat="1">
      <c r="A119" s="35"/>
      <c r="B119" s="36"/>
      <c r="C119" s="37"/>
      <c r="D119" s="210" t="s">
        <v>123</v>
      </c>
      <c r="E119" s="37"/>
      <c r="F119" s="211" t="s">
        <v>201</v>
      </c>
      <c r="G119" s="37"/>
      <c r="H119" s="37"/>
      <c r="I119" s="212"/>
      <c r="J119" s="37"/>
      <c r="K119" s="37"/>
      <c r="L119" s="41"/>
      <c r="M119" s="213"/>
      <c r="N119" s="214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123</v>
      </c>
      <c r="AU119" s="14" t="s">
        <v>82</v>
      </c>
    </row>
    <row r="120" s="12" customFormat="1" ht="22.8" customHeight="1">
      <c r="A120" s="12"/>
      <c r="B120" s="181"/>
      <c r="C120" s="182"/>
      <c r="D120" s="183" t="s">
        <v>71</v>
      </c>
      <c r="E120" s="195" t="s">
        <v>202</v>
      </c>
      <c r="F120" s="195" t="s">
        <v>203</v>
      </c>
      <c r="G120" s="182"/>
      <c r="H120" s="182"/>
      <c r="I120" s="185"/>
      <c r="J120" s="196">
        <f>BK120</f>
        <v>0</v>
      </c>
      <c r="K120" s="182"/>
      <c r="L120" s="187"/>
      <c r="M120" s="188"/>
      <c r="N120" s="189"/>
      <c r="O120" s="189"/>
      <c r="P120" s="190">
        <f>SUM(P121:P195)</f>
        <v>0</v>
      </c>
      <c r="Q120" s="189"/>
      <c r="R120" s="190">
        <f>SUM(R121:R195)</f>
        <v>0.4652400000000001</v>
      </c>
      <c r="S120" s="189"/>
      <c r="T120" s="191">
        <f>SUM(T121:T195)</f>
        <v>0.27083000000000002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2" t="s">
        <v>82</v>
      </c>
      <c r="AT120" s="193" t="s">
        <v>71</v>
      </c>
      <c r="AU120" s="193" t="s">
        <v>80</v>
      </c>
      <c r="AY120" s="192" t="s">
        <v>113</v>
      </c>
      <c r="BK120" s="194">
        <f>SUM(BK121:BK195)</f>
        <v>0</v>
      </c>
    </row>
    <row r="121" s="2" customFormat="1" ht="24.15" customHeight="1">
      <c r="A121" s="35"/>
      <c r="B121" s="36"/>
      <c r="C121" s="197" t="s">
        <v>204</v>
      </c>
      <c r="D121" s="197" t="s">
        <v>116</v>
      </c>
      <c r="E121" s="198" t="s">
        <v>205</v>
      </c>
      <c r="F121" s="199" t="s">
        <v>206</v>
      </c>
      <c r="G121" s="200" t="s">
        <v>119</v>
      </c>
      <c r="H121" s="201">
        <v>5</v>
      </c>
      <c r="I121" s="202"/>
      <c r="J121" s="203">
        <f>ROUND(I121*H121,2)</f>
        <v>0</v>
      </c>
      <c r="K121" s="199" t="s">
        <v>120</v>
      </c>
      <c r="L121" s="41"/>
      <c r="M121" s="204" t="s">
        <v>19</v>
      </c>
      <c r="N121" s="205" t="s">
        <v>43</v>
      </c>
      <c r="O121" s="81"/>
      <c r="P121" s="206">
        <f>O121*H121</f>
        <v>0</v>
      </c>
      <c r="Q121" s="206">
        <v>0.00157</v>
      </c>
      <c r="R121" s="206">
        <f>Q121*H121</f>
        <v>0.0078499999999999993</v>
      </c>
      <c r="S121" s="206">
        <v>0</v>
      </c>
      <c r="T121" s="20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121</v>
      </c>
      <c r="AT121" s="208" t="s">
        <v>116</v>
      </c>
      <c r="AU121" s="208" t="s">
        <v>82</v>
      </c>
      <c r="AY121" s="14" t="s">
        <v>113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4" t="s">
        <v>80</v>
      </c>
      <c r="BK121" s="209">
        <f>ROUND(I121*H121,2)</f>
        <v>0</v>
      </c>
      <c r="BL121" s="14" t="s">
        <v>121</v>
      </c>
      <c r="BM121" s="208" t="s">
        <v>207</v>
      </c>
    </row>
    <row r="122" s="2" customFormat="1">
      <c r="A122" s="35"/>
      <c r="B122" s="36"/>
      <c r="C122" s="37"/>
      <c r="D122" s="210" t="s">
        <v>123</v>
      </c>
      <c r="E122" s="37"/>
      <c r="F122" s="211" t="s">
        <v>208</v>
      </c>
      <c r="G122" s="37"/>
      <c r="H122" s="37"/>
      <c r="I122" s="212"/>
      <c r="J122" s="37"/>
      <c r="K122" s="37"/>
      <c r="L122" s="41"/>
      <c r="M122" s="213"/>
      <c r="N122" s="214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123</v>
      </c>
      <c r="AU122" s="14" t="s">
        <v>82</v>
      </c>
    </row>
    <row r="123" s="2" customFormat="1" ht="24.15" customHeight="1">
      <c r="A123" s="35"/>
      <c r="B123" s="36"/>
      <c r="C123" s="197" t="s">
        <v>209</v>
      </c>
      <c r="D123" s="197" t="s">
        <v>116</v>
      </c>
      <c r="E123" s="198" t="s">
        <v>210</v>
      </c>
      <c r="F123" s="199" t="s">
        <v>211</v>
      </c>
      <c r="G123" s="200" t="s">
        <v>119</v>
      </c>
      <c r="H123" s="201">
        <v>1</v>
      </c>
      <c r="I123" s="202"/>
      <c r="J123" s="203">
        <f>ROUND(I123*H123,2)</f>
        <v>0</v>
      </c>
      <c r="K123" s="199" t="s">
        <v>120</v>
      </c>
      <c r="L123" s="41"/>
      <c r="M123" s="204" t="s">
        <v>19</v>
      </c>
      <c r="N123" s="205" t="s">
        <v>43</v>
      </c>
      <c r="O123" s="81"/>
      <c r="P123" s="206">
        <f>O123*H123</f>
        <v>0</v>
      </c>
      <c r="Q123" s="206">
        <v>0.0024499999999999999</v>
      </c>
      <c r="R123" s="206">
        <f>Q123*H123</f>
        <v>0.0024499999999999999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121</v>
      </c>
      <c r="AT123" s="208" t="s">
        <v>116</v>
      </c>
      <c r="AU123" s="208" t="s">
        <v>82</v>
      </c>
      <c r="AY123" s="14" t="s">
        <v>113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80</v>
      </c>
      <c r="BK123" s="209">
        <f>ROUND(I123*H123,2)</f>
        <v>0</v>
      </c>
      <c r="BL123" s="14" t="s">
        <v>121</v>
      </c>
      <c r="BM123" s="208" t="s">
        <v>212</v>
      </c>
    </row>
    <row r="124" s="2" customFormat="1">
      <c r="A124" s="35"/>
      <c r="B124" s="36"/>
      <c r="C124" s="37"/>
      <c r="D124" s="210" t="s">
        <v>123</v>
      </c>
      <c r="E124" s="37"/>
      <c r="F124" s="211" t="s">
        <v>213</v>
      </c>
      <c r="G124" s="37"/>
      <c r="H124" s="37"/>
      <c r="I124" s="212"/>
      <c r="J124" s="37"/>
      <c r="K124" s="37"/>
      <c r="L124" s="41"/>
      <c r="M124" s="213"/>
      <c r="N124" s="214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123</v>
      </c>
      <c r="AU124" s="14" t="s">
        <v>82</v>
      </c>
    </row>
    <row r="125" s="2" customFormat="1" ht="24.15" customHeight="1">
      <c r="A125" s="35"/>
      <c r="B125" s="36"/>
      <c r="C125" s="197" t="s">
        <v>214</v>
      </c>
      <c r="D125" s="197" t="s">
        <v>116</v>
      </c>
      <c r="E125" s="198" t="s">
        <v>215</v>
      </c>
      <c r="F125" s="199" t="s">
        <v>216</v>
      </c>
      <c r="G125" s="200" t="s">
        <v>119</v>
      </c>
      <c r="H125" s="201">
        <v>1</v>
      </c>
      <c r="I125" s="202"/>
      <c r="J125" s="203">
        <f>ROUND(I125*H125,2)</f>
        <v>0</v>
      </c>
      <c r="K125" s="199" t="s">
        <v>120</v>
      </c>
      <c r="L125" s="41"/>
      <c r="M125" s="204" t="s">
        <v>19</v>
      </c>
      <c r="N125" s="205" t="s">
        <v>43</v>
      </c>
      <c r="O125" s="81"/>
      <c r="P125" s="206">
        <f>O125*H125</f>
        <v>0</v>
      </c>
      <c r="Q125" s="206">
        <v>0.0030899999999999999</v>
      </c>
      <c r="R125" s="206">
        <f>Q125*H125</f>
        <v>0.0030899999999999999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121</v>
      </c>
      <c r="AT125" s="208" t="s">
        <v>116</v>
      </c>
      <c r="AU125" s="208" t="s">
        <v>82</v>
      </c>
      <c r="AY125" s="14" t="s">
        <v>113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80</v>
      </c>
      <c r="BK125" s="209">
        <f>ROUND(I125*H125,2)</f>
        <v>0</v>
      </c>
      <c r="BL125" s="14" t="s">
        <v>121</v>
      </c>
      <c r="BM125" s="208" t="s">
        <v>217</v>
      </c>
    </row>
    <row r="126" s="2" customFormat="1">
      <c r="A126" s="35"/>
      <c r="B126" s="36"/>
      <c r="C126" s="37"/>
      <c r="D126" s="210" t="s">
        <v>123</v>
      </c>
      <c r="E126" s="37"/>
      <c r="F126" s="211" t="s">
        <v>218</v>
      </c>
      <c r="G126" s="37"/>
      <c r="H126" s="37"/>
      <c r="I126" s="212"/>
      <c r="J126" s="37"/>
      <c r="K126" s="37"/>
      <c r="L126" s="41"/>
      <c r="M126" s="213"/>
      <c r="N126" s="214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123</v>
      </c>
      <c r="AU126" s="14" t="s">
        <v>82</v>
      </c>
    </row>
    <row r="127" s="2" customFormat="1" ht="24.15" customHeight="1">
      <c r="A127" s="35"/>
      <c r="B127" s="36"/>
      <c r="C127" s="197" t="s">
        <v>219</v>
      </c>
      <c r="D127" s="197" t="s">
        <v>116</v>
      </c>
      <c r="E127" s="198" t="s">
        <v>220</v>
      </c>
      <c r="F127" s="199" t="s">
        <v>221</v>
      </c>
      <c r="G127" s="200" t="s">
        <v>119</v>
      </c>
      <c r="H127" s="201">
        <v>2</v>
      </c>
      <c r="I127" s="202"/>
      <c r="J127" s="203">
        <f>ROUND(I127*H127,2)</f>
        <v>0</v>
      </c>
      <c r="K127" s="199" t="s">
        <v>120</v>
      </c>
      <c r="L127" s="41"/>
      <c r="M127" s="204" t="s">
        <v>19</v>
      </c>
      <c r="N127" s="205" t="s">
        <v>43</v>
      </c>
      <c r="O127" s="81"/>
      <c r="P127" s="206">
        <f>O127*H127</f>
        <v>0</v>
      </c>
      <c r="Q127" s="206">
        <v>0.0045100000000000001</v>
      </c>
      <c r="R127" s="206">
        <f>Q127*H127</f>
        <v>0.0090200000000000002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121</v>
      </c>
      <c r="AT127" s="208" t="s">
        <v>116</v>
      </c>
      <c r="AU127" s="208" t="s">
        <v>82</v>
      </c>
      <c r="AY127" s="14" t="s">
        <v>113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80</v>
      </c>
      <c r="BK127" s="209">
        <f>ROUND(I127*H127,2)</f>
        <v>0</v>
      </c>
      <c r="BL127" s="14" t="s">
        <v>121</v>
      </c>
      <c r="BM127" s="208" t="s">
        <v>222</v>
      </c>
    </row>
    <row r="128" s="2" customFormat="1">
      <c r="A128" s="35"/>
      <c r="B128" s="36"/>
      <c r="C128" s="37"/>
      <c r="D128" s="210" t="s">
        <v>123</v>
      </c>
      <c r="E128" s="37"/>
      <c r="F128" s="211" t="s">
        <v>223</v>
      </c>
      <c r="G128" s="37"/>
      <c r="H128" s="37"/>
      <c r="I128" s="212"/>
      <c r="J128" s="37"/>
      <c r="K128" s="37"/>
      <c r="L128" s="41"/>
      <c r="M128" s="213"/>
      <c r="N128" s="214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123</v>
      </c>
      <c r="AU128" s="14" t="s">
        <v>82</v>
      </c>
    </row>
    <row r="129" s="2" customFormat="1" ht="24.15" customHeight="1">
      <c r="A129" s="35"/>
      <c r="B129" s="36"/>
      <c r="C129" s="197" t="s">
        <v>7</v>
      </c>
      <c r="D129" s="197" t="s">
        <v>116</v>
      </c>
      <c r="E129" s="198" t="s">
        <v>224</v>
      </c>
      <c r="F129" s="199" t="s">
        <v>225</v>
      </c>
      <c r="G129" s="200" t="s">
        <v>119</v>
      </c>
      <c r="H129" s="201">
        <v>15</v>
      </c>
      <c r="I129" s="202"/>
      <c r="J129" s="203">
        <f>ROUND(I129*H129,2)</f>
        <v>0</v>
      </c>
      <c r="K129" s="199" t="s">
        <v>120</v>
      </c>
      <c r="L129" s="41"/>
      <c r="M129" s="204" t="s">
        <v>19</v>
      </c>
      <c r="N129" s="205" t="s">
        <v>43</v>
      </c>
      <c r="O129" s="81"/>
      <c r="P129" s="206">
        <f>O129*H129</f>
        <v>0</v>
      </c>
      <c r="Q129" s="206">
        <v>0.0051799999999999997</v>
      </c>
      <c r="R129" s="206">
        <f>Q129*H129</f>
        <v>0.077699999999999991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121</v>
      </c>
      <c r="AT129" s="208" t="s">
        <v>116</v>
      </c>
      <c r="AU129" s="208" t="s">
        <v>82</v>
      </c>
      <c r="AY129" s="14" t="s">
        <v>113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80</v>
      </c>
      <c r="BK129" s="209">
        <f>ROUND(I129*H129,2)</f>
        <v>0</v>
      </c>
      <c r="BL129" s="14" t="s">
        <v>121</v>
      </c>
      <c r="BM129" s="208" t="s">
        <v>226</v>
      </c>
    </row>
    <row r="130" s="2" customFormat="1">
      <c r="A130" s="35"/>
      <c r="B130" s="36"/>
      <c r="C130" s="37"/>
      <c r="D130" s="210" t="s">
        <v>123</v>
      </c>
      <c r="E130" s="37"/>
      <c r="F130" s="211" t="s">
        <v>227</v>
      </c>
      <c r="G130" s="37"/>
      <c r="H130" s="37"/>
      <c r="I130" s="212"/>
      <c r="J130" s="37"/>
      <c r="K130" s="37"/>
      <c r="L130" s="41"/>
      <c r="M130" s="213"/>
      <c r="N130" s="214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123</v>
      </c>
      <c r="AU130" s="14" t="s">
        <v>82</v>
      </c>
    </row>
    <row r="131" s="2" customFormat="1" ht="24.15" customHeight="1">
      <c r="A131" s="35"/>
      <c r="B131" s="36"/>
      <c r="C131" s="197" t="s">
        <v>228</v>
      </c>
      <c r="D131" s="197" t="s">
        <v>116</v>
      </c>
      <c r="E131" s="198" t="s">
        <v>229</v>
      </c>
      <c r="F131" s="199" t="s">
        <v>230</v>
      </c>
      <c r="G131" s="200" t="s">
        <v>119</v>
      </c>
      <c r="H131" s="201">
        <v>30</v>
      </c>
      <c r="I131" s="202"/>
      <c r="J131" s="203">
        <f>ROUND(I131*H131,2)</f>
        <v>0</v>
      </c>
      <c r="K131" s="199" t="s">
        <v>120</v>
      </c>
      <c r="L131" s="41"/>
      <c r="M131" s="204" t="s">
        <v>19</v>
      </c>
      <c r="N131" s="205" t="s">
        <v>43</v>
      </c>
      <c r="O131" s="81"/>
      <c r="P131" s="206">
        <f>O131*H131</f>
        <v>0</v>
      </c>
      <c r="Q131" s="206">
        <v>0</v>
      </c>
      <c r="R131" s="206">
        <f>Q131*H131</f>
        <v>0</v>
      </c>
      <c r="S131" s="206">
        <v>0.0021299999999999999</v>
      </c>
      <c r="T131" s="207">
        <f>S131*H131</f>
        <v>0.063899999999999998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121</v>
      </c>
      <c r="AT131" s="208" t="s">
        <v>116</v>
      </c>
      <c r="AU131" s="208" t="s">
        <v>82</v>
      </c>
      <c r="AY131" s="14" t="s">
        <v>113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80</v>
      </c>
      <c r="BK131" s="209">
        <f>ROUND(I131*H131,2)</f>
        <v>0</v>
      </c>
      <c r="BL131" s="14" t="s">
        <v>121</v>
      </c>
      <c r="BM131" s="208" t="s">
        <v>231</v>
      </c>
    </row>
    <row r="132" s="2" customFormat="1">
      <c r="A132" s="35"/>
      <c r="B132" s="36"/>
      <c r="C132" s="37"/>
      <c r="D132" s="210" t="s">
        <v>123</v>
      </c>
      <c r="E132" s="37"/>
      <c r="F132" s="211" t="s">
        <v>232</v>
      </c>
      <c r="G132" s="37"/>
      <c r="H132" s="37"/>
      <c r="I132" s="212"/>
      <c r="J132" s="37"/>
      <c r="K132" s="37"/>
      <c r="L132" s="41"/>
      <c r="M132" s="213"/>
      <c r="N132" s="214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123</v>
      </c>
      <c r="AU132" s="14" t="s">
        <v>82</v>
      </c>
    </row>
    <row r="133" s="2" customFormat="1" ht="24.15" customHeight="1">
      <c r="A133" s="35"/>
      <c r="B133" s="36"/>
      <c r="C133" s="197" t="s">
        <v>233</v>
      </c>
      <c r="D133" s="197" t="s">
        <v>116</v>
      </c>
      <c r="E133" s="198" t="s">
        <v>234</v>
      </c>
      <c r="F133" s="199" t="s">
        <v>235</v>
      </c>
      <c r="G133" s="200" t="s">
        <v>119</v>
      </c>
      <c r="H133" s="201">
        <v>40</v>
      </c>
      <c r="I133" s="202"/>
      <c r="J133" s="203">
        <f>ROUND(I133*H133,2)</f>
        <v>0</v>
      </c>
      <c r="K133" s="199" t="s">
        <v>120</v>
      </c>
      <c r="L133" s="41"/>
      <c r="M133" s="204" t="s">
        <v>19</v>
      </c>
      <c r="N133" s="205" t="s">
        <v>43</v>
      </c>
      <c r="O133" s="81"/>
      <c r="P133" s="206">
        <f>O133*H133</f>
        <v>0</v>
      </c>
      <c r="Q133" s="206">
        <v>0</v>
      </c>
      <c r="R133" s="206">
        <f>Q133*H133</f>
        <v>0</v>
      </c>
      <c r="S133" s="206">
        <v>0.0049699999999999996</v>
      </c>
      <c r="T133" s="207">
        <f>S133*H133</f>
        <v>0.19879999999999998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121</v>
      </c>
      <c r="AT133" s="208" t="s">
        <v>116</v>
      </c>
      <c r="AU133" s="208" t="s">
        <v>82</v>
      </c>
      <c r="AY133" s="14" t="s">
        <v>113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4" t="s">
        <v>80</v>
      </c>
      <c r="BK133" s="209">
        <f>ROUND(I133*H133,2)</f>
        <v>0</v>
      </c>
      <c r="BL133" s="14" t="s">
        <v>121</v>
      </c>
      <c r="BM133" s="208" t="s">
        <v>236</v>
      </c>
    </row>
    <row r="134" s="2" customFormat="1">
      <c r="A134" s="35"/>
      <c r="B134" s="36"/>
      <c r="C134" s="37"/>
      <c r="D134" s="210" t="s">
        <v>123</v>
      </c>
      <c r="E134" s="37"/>
      <c r="F134" s="211" t="s">
        <v>237</v>
      </c>
      <c r="G134" s="37"/>
      <c r="H134" s="37"/>
      <c r="I134" s="212"/>
      <c r="J134" s="37"/>
      <c r="K134" s="37"/>
      <c r="L134" s="41"/>
      <c r="M134" s="213"/>
      <c r="N134" s="214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123</v>
      </c>
      <c r="AU134" s="14" t="s">
        <v>82</v>
      </c>
    </row>
    <row r="135" s="2" customFormat="1" ht="37.8" customHeight="1">
      <c r="A135" s="35"/>
      <c r="B135" s="36"/>
      <c r="C135" s="197" t="s">
        <v>238</v>
      </c>
      <c r="D135" s="197" t="s">
        <v>116</v>
      </c>
      <c r="E135" s="198" t="s">
        <v>239</v>
      </c>
      <c r="F135" s="199" t="s">
        <v>240</v>
      </c>
      <c r="G135" s="200" t="s">
        <v>166</v>
      </c>
      <c r="H135" s="201">
        <v>4</v>
      </c>
      <c r="I135" s="202"/>
      <c r="J135" s="203">
        <f>ROUND(I135*H135,2)</f>
        <v>0</v>
      </c>
      <c r="K135" s="199" t="s">
        <v>120</v>
      </c>
      <c r="L135" s="41"/>
      <c r="M135" s="204" t="s">
        <v>19</v>
      </c>
      <c r="N135" s="205" t="s">
        <v>43</v>
      </c>
      <c r="O135" s="81"/>
      <c r="P135" s="206">
        <f>O135*H135</f>
        <v>0</v>
      </c>
      <c r="Q135" s="206">
        <v>0.00098999999999999999</v>
      </c>
      <c r="R135" s="206">
        <f>Q135*H135</f>
        <v>0.00396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121</v>
      </c>
      <c r="AT135" s="208" t="s">
        <v>116</v>
      </c>
      <c r="AU135" s="208" t="s">
        <v>82</v>
      </c>
      <c r="AY135" s="14" t="s">
        <v>113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80</v>
      </c>
      <c r="BK135" s="209">
        <f>ROUND(I135*H135,2)</f>
        <v>0</v>
      </c>
      <c r="BL135" s="14" t="s">
        <v>121</v>
      </c>
      <c r="BM135" s="208" t="s">
        <v>241</v>
      </c>
    </row>
    <row r="136" s="2" customFormat="1">
      <c r="A136" s="35"/>
      <c r="B136" s="36"/>
      <c r="C136" s="37"/>
      <c r="D136" s="210" t="s">
        <v>123</v>
      </c>
      <c r="E136" s="37"/>
      <c r="F136" s="211" t="s">
        <v>242</v>
      </c>
      <c r="G136" s="37"/>
      <c r="H136" s="37"/>
      <c r="I136" s="212"/>
      <c r="J136" s="37"/>
      <c r="K136" s="37"/>
      <c r="L136" s="41"/>
      <c r="M136" s="213"/>
      <c r="N136" s="214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123</v>
      </c>
      <c r="AU136" s="14" t="s">
        <v>82</v>
      </c>
    </row>
    <row r="137" s="2" customFormat="1" ht="37.8" customHeight="1">
      <c r="A137" s="35"/>
      <c r="B137" s="36"/>
      <c r="C137" s="197" t="s">
        <v>243</v>
      </c>
      <c r="D137" s="197" t="s">
        <v>116</v>
      </c>
      <c r="E137" s="198" t="s">
        <v>244</v>
      </c>
      <c r="F137" s="199" t="s">
        <v>245</v>
      </c>
      <c r="G137" s="200" t="s">
        <v>166</v>
      </c>
      <c r="H137" s="201">
        <v>1</v>
      </c>
      <c r="I137" s="202"/>
      <c r="J137" s="203">
        <f>ROUND(I137*H137,2)</f>
        <v>0</v>
      </c>
      <c r="K137" s="199" t="s">
        <v>120</v>
      </c>
      <c r="L137" s="41"/>
      <c r="M137" s="204" t="s">
        <v>19</v>
      </c>
      <c r="N137" s="205" t="s">
        <v>43</v>
      </c>
      <c r="O137" s="81"/>
      <c r="P137" s="206">
        <f>O137*H137</f>
        <v>0</v>
      </c>
      <c r="Q137" s="206">
        <v>0.0016800000000000001</v>
      </c>
      <c r="R137" s="206">
        <f>Q137*H137</f>
        <v>0.0016800000000000001</v>
      </c>
      <c r="S137" s="206">
        <v>0</v>
      </c>
      <c r="T137" s="20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8" t="s">
        <v>121</v>
      </c>
      <c r="AT137" s="208" t="s">
        <v>116</v>
      </c>
      <c r="AU137" s="208" t="s">
        <v>82</v>
      </c>
      <c r="AY137" s="14" t="s">
        <v>113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4" t="s">
        <v>80</v>
      </c>
      <c r="BK137" s="209">
        <f>ROUND(I137*H137,2)</f>
        <v>0</v>
      </c>
      <c r="BL137" s="14" t="s">
        <v>121</v>
      </c>
      <c r="BM137" s="208" t="s">
        <v>246</v>
      </c>
    </row>
    <row r="138" s="2" customFormat="1">
      <c r="A138" s="35"/>
      <c r="B138" s="36"/>
      <c r="C138" s="37"/>
      <c r="D138" s="210" t="s">
        <v>123</v>
      </c>
      <c r="E138" s="37"/>
      <c r="F138" s="211" t="s">
        <v>247</v>
      </c>
      <c r="G138" s="37"/>
      <c r="H138" s="37"/>
      <c r="I138" s="212"/>
      <c r="J138" s="37"/>
      <c r="K138" s="37"/>
      <c r="L138" s="41"/>
      <c r="M138" s="213"/>
      <c r="N138" s="214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123</v>
      </c>
      <c r="AU138" s="14" t="s">
        <v>82</v>
      </c>
    </row>
    <row r="139" s="2" customFormat="1" ht="33" customHeight="1">
      <c r="A139" s="35"/>
      <c r="B139" s="36"/>
      <c r="C139" s="197" t="s">
        <v>248</v>
      </c>
      <c r="D139" s="197" t="s">
        <v>116</v>
      </c>
      <c r="E139" s="198" t="s">
        <v>249</v>
      </c>
      <c r="F139" s="199" t="s">
        <v>250</v>
      </c>
      <c r="G139" s="200" t="s">
        <v>119</v>
      </c>
      <c r="H139" s="201">
        <v>5</v>
      </c>
      <c r="I139" s="202"/>
      <c r="J139" s="203">
        <f>ROUND(I139*H139,2)</f>
        <v>0</v>
      </c>
      <c r="K139" s="199" t="s">
        <v>120</v>
      </c>
      <c r="L139" s="41"/>
      <c r="M139" s="204" t="s">
        <v>19</v>
      </c>
      <c r="N139" s="205" t="s">
        <v>43</v>
      </c>
      <c r="O139" s="81"/>
      <c r="P139" s="206">
        <f>O139*H139</f>
        <v>0</v>
      </c>
      <c r="Q139" s="206">
        <v>0.00097999999999999997</v>
      </c>
      <c r="R139" s="206">
        <f>Q139*H139</f>
        <v>0.0048999999999999998</v>
      </c>
      <c r="S139" s="206">
        <v>0</v>
      </c>
      <c r="T139" s="20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8" t="s">
        <v>121</v>
      </c>
      <c r="AT139" s="208" t="s">
        <v>116</v>
      </c>
      <c r="AU139" s="208" t="s">
        <v>82</v>
      </c>
      <c r="AY139" s="14" t="s">
        <v>113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4" t="s">
        <v>80</v>
      </c>
      <c r="BK139" s="209">
        <f>ROUND(I139*H139,2)</f>
        <v>0</v>
      </c>
      <c r="BL139" s="14" t="s">
        <v>121</v>
      </c>
      <c r="BM139" s="208" t="s">
        <v>251</v>
      </c>
    </row>
    <row r="140" s="2" customFormat="1">
      <c r="A140" s="35"/>
      <c r="B140" s="36"/>
      <c r="C140" s="37"/>
      <c r="D140" s="210" t="s">
        <v>123</v>
      </c>
      <c r="E140" s="37"/>
      <c r="F140" s="211" t="s">
        <v>252</v>
      </c>
      <c r="G140" s="37"/>
      <c r="H140" s="37"/>
      <c r="I140" s="212"/>
      <c r="J140" s="37"/>
      <c r="K140" s="37"/>
      <c r="L140" s="41"/>
      <c r="M140" s="213"/>
      <c r="N140" s="214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123</v>
      </c>
      <c r="AU140" s="14" t="s">
        <v>82</v>
      </c>
    </row>
    <row r="141" s="2" customFormat="1" ht="33" customHeight="1">
      <c r="A141" s="35"/>
      <c r="B141" s="36"/>
      <c r="C141" s="197" t="s">
        <v>253</v>
      </c>
      <c r="D141" s="197" t="s">
        <v>116</v>
      </c>
      <c r="E141" s="198" t="s">
        <v>254</v>
      </c>
      <c r="F141" s="199" t="s">
        <v>255</v>
      </c>
      <c r="G141" s="200" t="s">
        <v>119</v>
      </c>
      <c r="H141" s="201">
        <v>2</v>
      </c>
      <c r="I141" s="202"/>
      <c r="J141" s="203">
        <f>ROUND(I141*H141,2)</f>
        <v>0</v>
      </c>
      <c r="K141" s="199" t="s">
        <v>120</v>
      </c>
      <c r="L141" s="41"/>
      <c r="M141" s="204" t="s">
        <v>19</v>
      </c>
      <c r="N141" s="205" t="s">
        <v>43</v>
      </c>
      <c r="O141" s="81"/>
      <c r="P141" s="206">
        <f>O141*H141</f>
        <v>0</v>
      </c>
      <c r="Q141" s="206">
        <v>0.0012600000000000001</v>
      </c>
      <c r="R141" s="206">
        <f>Q141*H141</f>
        <v>0.0025200000000000001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121</v>
      </c>
      <c r="AT141" s="208" t="s">
        <v>116</v>
      </c>
      <c r="AU141" s="208" t="s">
        <v>82</v>
      </c>
      <c r="AY141" s="14" t="s">
        <v>113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4" t="s">
        <v>80</v>
      </c>
      <c r="BK141" s="209">
        <f>ROUND(I141*H141,2)</f>
        <v>0</v>
      </c>
      <c r="BL141" s="14" t="s">
        <v>121</v>
      </c>
      <c r="BM141" s="208" t="s">
        <v>256</v>
      </c>
    </row>
    <row r="142" s="2" customFormat="1">
      <c r="A142" s="35"/>
      <c r="B142" s="36"/>
      <c r="C142" s="37"/>
      <c r="D142" s="210" t="s">
        <v>123</v>
      </c>
      <c r="E142" s="37"/>
      <c r="F142" s="211" t="s">
        <v>257</v>
      </c>
      <c r="G142" s="37"/>
      <c r="H142" s="37"/>
      <c r="I142" s="212"/>
      <c r="J142" s="37"/>
      <c r="K142" s="37"/>
      <c r="L142" s="41"/>
      <c r="M142" s="213"/>
      <c r="N142" s="214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123</v>
      </c>
      <c r="AU142" s="14" t="s">
        <v>82</v>
      </c>
    </row>
    <row r="143" s="2" customFormat="1" ht="33" customHeight="1">
      <c r="A143" s="35"/>
      <c r="B143" s="36"/>
      <c r="C143" s="197" t="s">
        <v>258</v>
      </c>
      <c r="D143" s="197" t="s">
        <v>116</v>
      </c>
      <c r="E143" s="198" t="s">
        <v>259</v>
      </c>
      <c r="F143" s="199" t="s">
        <v>260</v>
      </c>
      <c r="G143" s="200" t="s">
        <v>119</v>
      </c>
      <c r="H143" s="201">
        <v>2</v>
      </c>
      <c r="I143" s="202"/>
      <c r="J143" s="203">
        <f>ROUND(I143*H143,2)</f>
        <v>0</v>
      </c>
      <c r="K143" s="199" t="s">
        <v>120</v>
      </c>
      <c r="L143" s="41"/>
      <c r="M143" s="204" t="s">
        <v>19</v>
      </c>
      <c r="N143" s="205" t="s">
        <v>43</v>
      </c>
      <c r="O143" s="81"/>
      <c r="P143" s="206">
        <f>O143*H143</f>
        <v>0</v>
      </c>
      <c r="Q143" s="206">
        <v>0.0028400000000000001</v>
      </c>
      <c r="R143" s="206">
        <f>Q143*H143</f>
        <v>0.0056800000000000002</v>
      </c>
      <c r="S143" s="206">
        <v>0</v>
      </c>
      <c r="T143" s="20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8" t="s">
        <v>121</v>
      </c>
      <c r="AT143" s="208" t="s">
        <v>116</v>
      </c>
      <c r="AU143" s="208" t="s">
        <v>82</v>
      </c>
      <c r="AY143" s="14" t="s">
        <v>113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4" t="s">
        <v>80</v>
      </c>
      <c r="BK143" s="209">
        <f>ROUND(I143*H143,2)</f>
        <v>0</v>
      </c>
      <c r="BL143" s="14" t="s">
        <v>121</v>
      </c>
      <c r="BM143" s="208" t="s">
        <v>261</v>
      </c>
    </row>
    <row r="144" s="2" customFormat="1">
      <c r="A144" s="35"/>
      <c r="B144" s="36"/>
      <c r="C144" s="37"/>
      <c r="D144" s="210" t="s">
        <v>123</v>
      </c>
      <c r="E144" s="37"/>
      <c r="F144" s="211" t="s">
        <v>262</v>
      </c>
      <c r="G144" s="37"/>
      <c r="H144" s="37"/>
      <c r="I144" s="212"/>
      <c r="J144" s="37"/>
      <c r="K144" s="37"/>
      <c r="L144" s="41"/>
      <c r="M144" s="213"/>
      <c r="N144" s="214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123</v>
      </c>
      <c r="AU144" s="14" t="s">
        <v>82</v>
      </c>
    </row>
    <row r="145" s="2" customFormat="1" ht="33" customHeight="1">
      <c r="A145" s="35"/>
      <c r="B145" s="36"/>
      <c r="C145" s="197" t="s">
        <v>263</v>
      </c>
      <c r="D145" s="197" t="s">
        <v>116</v>
      </c>
      <c r="E145" s="198" t="s">
        <v>264</v>
      </c>
      <c r="F145" s="199" t="s">
        <v>265</v>
      </c>
      <c r="G145" s="200" t="s">
        <v>119</v>
      </c>
      <c r="H145" s="201">
        <v>30</v>
      </c>
      <c r="I145" s="202"/>
      <c r="J145" s="203">
        <f>ROUND(I145*H145,2)</f>
        <v>0</v>
      </c>
      <c r="K145" s="199" t="s">
        <v>120</v>
      </c>
      <c r="L145" s="41"/>
      <c r="M145" s="204" t="s">
        <v>19</v>
      </c>
      <c r="N145" s="205" t="s">
        <v>43</v>
      </c>
      <c r="O145" s="81"/>
      <c r="P145" s="206">
        <f>O145*H145</f>
        <v>0</v>
      </c>
      <c r="Q145" s="206">
        <v>0.0037299999999999998</v>
      </c>
      <c r="R145" s="206">
        <f>Q145*H145</f>
        <v>0.1119</v>
      </c>
      <c r="S145" s="206">
        <v>0</v>
      </c>
      <c r="T145" s="20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8" t="s">
        <v>121</v>
      </c>
      <c r="AT145" s="208" t="s">
        <v>116</v>
      </c>
      <c r="AU145" s="208" t="s">
        <v>82</v>
      </c>
      <c r="AY145" s="14" t="s">
        <v>113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4" t="s">
        <v>80</v>
      </c>
      <c r="BK145" s="209">
        <f>ROUND(I145*H145,2)</f>
        <v>0</v>
      </c>
      <c r="BL145" s="14" t="s">
        <v>121</v>
      </c>
      <c r="BM145" s="208" t="s">
        <v>266</v>
      </c>
    </row>
    <row r="146" s="2" customFormat="1">
      <c r="A146" s="35"/>
      <c r="B146" s="36"/>
      <c r="C146" s="37"/>
      <c r="D146" s="210" t="s">
        <v>123</v>
      </c>
      <c r="E146" s="37"/>
      <c r="F146" s="211" t="s">
        <v>267</v>
      </c>
      <c r="G146" s="37"/>
      <c r="H146" s="37"/>
      <c r="I146" s="212"/>
      <c r="J146" s="37"/>
      <c r="K146" s="37"/>
      <c r="L146" s="41"/>
      <c r="M146" s="213"/>
      <c r="N146" s="214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123</v>
      </c>
      <c r="AU146" s="14" t="s">
        <v>82</v>
      </c>
    </row>
    <row r="147" s="2" customFormat="1" ht="33" customHeight="1">
      <c r="A147" s="35"/>
      <c r="B147" s="36"/>
      <c r="C147" s="197" t="s">
        <v>268</v>
      </c>
      <c r="D147" s="197" t="s">
        <v>116</v>
      </c>
      <c r="E147" s="198" t="s">
        <v>269</v>
      </c>
      <c r="F147" s="199" t="s">
        <v>270</v>
      </c>
      <c r="G147" s="200" t="s">
        <v>119</v>
      </c>
      <c r="H147" s="201">
        <v>30</v>
      </c>
      <c r="I147" s="202"/>
      <c r="J147" s="203">
        <f>ROUND(I147*H147,2)</f>
        <v>0</v>
      </c>
      <c r="K147" s="199" t="s">
        <v>271</v>
      </c>
      <c r="L147" s="41"/>
      <c r="M147" s="204" t="s">
        <v>19</v>
      </c>
      <c r="N147" s="205" t="s">
        <v>43</v>
      </c>
      <c r="O147" s="81"/>
      <c r="P147" s="206">
        <f>O147*H147</f>
        <v>0</v>
      </c>
      <c r="Q147" s="206">
        <v>0.0061000000000000004</v>
      </c>
      <c r="R147" s="206">
        <f>Q147*H147</f>
        <v>0.18300000000000002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121</v>
      </c>
      <c r="AT147" s="208" t="s">
        <v>116</v>
      </c>
      <c r="AU147" s="208" t="s">
        <v>82</v>
      </c>
      <c r="AY147" s="14" t="s">
        <v>113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4" t="s">
        <v>80</v>
      </c>
      <c r="BK147" s="209">
        <f>ROUND(I147*H147,2)</f>
        <v>0</v>
      </c>
      <c r="BL147" s="14" t="s">
        <v>121</v>
      </c>
      <c r="BM147" s="208" t="s">
        <v>272</v>
      </c>
    </row>
    <row r="148" s="2" customFormat="1" ht="55.5" customHeight="1">
      <c r="A148" s="35"/>
      <c r="B148" s="36"/>
      <c r="C148" s="197" t="s">
        <v>273</v>
      </c>
      <c r="D148" s="197" t="s">
        <v>116</v>
      </c>
      <c r="E148" s="198" t="s">
        <v>274</v>
      </c>
      <c r="F148" s="199" t="s">
        <v>275</v>
      </c>
      <c r="G148" s="200" t="s">
        <v>119</v>
      </c>
      <c r="H148" s="201">
        <v>10</v>
      </c>
      <c r="I148" s="202"/>
      <c r="J148" s="203">
        <f>ROUND(I148*H148,2)</f>
        <v>0</v>
      </c>
      <c r="K148" s="199" t="s">
        <v>120</v>
      </c>
      <c r="L148" s="41"/>
      <c r="M148" s="204" t="s">
        <v>19</v>
      </c>
      <c r="N148" s="205" t="s">
        <v>43</v>
      </c>
      <c r="O148" s="81"/>
      <c r="P148" s="206">
        <f>O148*H148</f>
        <v>0</v>
      </c>
      <c r="Q148" s="206">
        <v>0.00016000000000000001</v>
      </c>
      <c r="R148" s="206">
        <f>Q148*H148</f>
        <v>0.0016000000000000001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121</v>
      </c>
      <c r="AT148" s="208" t="s">
        <v>116</v>
      </c>
      <c r="AU148" s="208" t="s">
        <v>82</v>
      </c>
      <c r="AY148" s="14" t="s">
        <v>113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4" t="s">
        <v>80</v>
      </c>
      <c r="BK148" s="209">
        <f>ROUND(I148*H148,2)</f>
        <v>0</v>
      </c>
      <c r="BL148" s="14" t="s">
        <v>121</v>
      </c>
      <c r="BM148" s="208" t="s">
        <v>276</v>
      </c>
    </row>
    <row r="149" s="2" customFormat="1">
      <c r="A149" s="35"/>
      <c r="B149" s="36"/>
      <c r="C149" s="37"/>
      <c r="D149" s="210" t="s">
        <v>123</v>
      </c>
      <c r="E149" s="37"/>
      <c r="F149" s="211" t="s">
        <v>277</v>
      </c>
      <c r="G149" s="37"/>
      <c r="H149" s="37"/>
      <c r="I149" s="212"/>
      <c r="J149" s="37"/>
      <c r="K149" s="37"/>
      <c r="L149" s="41"/>
      <c r="M149" s="213"/>
      <c r="N149" s="214"/>
      <c r="O149" s="81"/>
      <c r="P149" s="81"/>
      <c r="Q149" s="81"/>
      <c r="R149" s="81"/>
      <c r="S149" s="81"/>
      <c r="T149" s="82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123</v>
      </c>
      <c r="AU149" s="14" t="s">
        <v>82</v>
      </c>
    </row>
    <row r="150" s="2" customFormat="1" ht="55.5" customHeight="1">
      <c r="A150" s="35"/>
      <c r="B150" s="36"/>
      <c r="C150" s="197" t="s">
        <v>133</v>
      </c>
      <c r="D150" s="197" t="s">
        <v>116</v>
      </c>
      <c r="E150" s="198" t="s">
        <v>278</v>
      </c>
      <c r="F150" s="199" t="s">
        <v>279</v>
      </c>
      <c r="G150" s="200" t="s">
        <v>119</v>
      </c>
      <c r="H150" s="201">
        <v>15</v>
      </c>
      <c r="I150" s="202"/>
      <c r="J150" s="203">
        <f>ROUND(I150*H150,2)</f>
        <v>0</v>
      </c>
      <c r="K150" s="199" t="s">
        <v>120</v>
      </c>
      <c r="L150" s="41"/>
      <c r="M150" s="204" t="s">
        <v>19</v>
      </c>
      <c r="N150" s="205" t="s">
        <v>43</v>
      </c>
      <c r="O150" s="81"/>
      <c r="P150" s="206">
        <f>O150*H150</f>
        <v>0</v>
      </c>
      <c r="Q150" s="206">
        <v>0.00019000000000000001</v>
      </c>
      <c r="R150" s="206">
        <f>Q150*H150</f>
        <v>0.0028500000000000001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121</v>
      </c>
      <c r="AT150" s="208" t="s">
        <v>116</v>
      </c>
      <c r="AU150" s="208" t="s">
        <v>82</v>
      </c>
      <c r="AY150" s="14" t="s">
        <v>113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4" t="s">
        <v>80</v>
      </c>
      <c r="BK150" s="209">
        <f>ROUND(I150*H150,2)</f>
        <v>0</v>
      </c>
      <c r="BL150" s="14" t="s">
        <v>121</v>
      </c>
      <c r="BM150" s="208" t="s">
        <v>280</v>
      </c>
    </row>
    <row r="151" s="2" customFormat="1">
      <c r="A151" s="35"/>
      <c r="B151" s="36"/>
      <c r="C151" s="37"/>
      <c r="D151" s="210" t="s">
        <v>123</v>
      </c>
      <c r="E151" s="37"/>
      <c r="F151" s="211" t="s">
        <v>281</v>
      </c>
      <c r="G151" s="37"/>
      <c r="H151" s="37"/>
      <c r="I151" s="212"/>
      <c r="J151" s="37"/>
      <c r="K151" s="37"/>
      <c r="L151" s="41"/>
      <c r="M151" s="213"/>
      <c r="N151" s="214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123</v>
      </c>
      <c r="AU151" s="14" t="s">
        <v>82</v>
      </c>
    </row>
    <row r="152" s="2" customFormat="1" ht="24.15" customHeight="1">
      <c r="A152" s="35"/>
      <c r="B152" s="36"/>
      <c r="C152" s="197" t="s">
        <v>282</v>
      </c>
      <c r="D152" s="197" t="s">
        <v>116</v>
      </c>
      <c r="E152" s="198" t="s">
        <v>283</v>
      </c>
      <c r="F152" s="199" t="s">
        <v>284</v>
      </c>
      <c r="G152" s="200" t="s">
        <v>166</v>
      </c>
      <c r="H152" s="201">
        <v>6</v>
      </c>
      <c r="I152" s="202"/>
      <c r="J152" s="203">
        <f>ROUND(I152*H152,2)</f>
        <v>0</v>
      </c>
      <c r="K152" s="199" t="s">
        <v>120</v>
      </c>
      <c r="L152" s="41"/>
      <c r="M152" s="204" t="s">
        <v>19</v>
      </c>
      <c r="N152" s="205" t="s">
        <v>43</v>
      </c>
      <c r="O152" s="81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121</v>
      </c>
      <c r="AT152" s="208" t="s">
        <v>116</v>
      </c>
      <c r="AU152" s="208" t="s">
        <v>82</v>
      </c>
      <c r="AY152" s="14" t="s">
        <v>113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4" t="s">
        <v>80</v>
      </c>
      <c r="BK152" s="209">
        <f>ROUND(I152*H152,2)</f>
        <v>0</v>
      </c>
      <c r="BL152" s="14" t="s">
        <v>121</v>
      </c>
      <c r="BM152" s="208" t="s">
        <v>285</v>
      </c>
    </row>
    <row r="153" s="2" customFormat="1">
      <c r="A153" s="35"/>
      <c r="B153" s="36"/>
      <c r="C153" s="37"/>
      <c r="D153" s="210" t="s">
        <v>123</v>
      </c>
      <c r="E153" s="37"/>
      <c r="F153" s="211" t="s">
        <v>286</v>
      </c>
      <c r="G153" s="37"/>
      <c r="H153" s="37"/>
      <c r="I153" s="212"/>
      <c r="J153" s="37"/>
      <c r="K153" s="37"/>
      <c r="L153" s="41"/>
      <c r="M153" s="213"/>
      <c r="N153" s="214"/>
      <c r="O153" s="81"/>
      <c r="P153" s="81"/>
      <c r="Q153" s="81"/>
      <c r="R153" s="81"/>
      <c r="S153" s="81"/>
      <c r="T153" s="82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123</v>
      </c>
      <c r="AU153" s="14" t="s">
        <v>82</v>
      </c>
    </row>
    <row r="154" s="2" customFormat="1" ht="16.5" customHeight="1">
      <c r="A154" s="35"/>
      <c r="B154" s="36"/>
      <c r="C154" s="197" t="s">
        <v>287</v>
      </c>
      <c r="D154" s="197" t="s">
        <v>116</v>
      </c>
      <c r="E154" s="198" t="s">
        <v>288</v>
      </c>
      <c r="F154" s="199" t="s">
        <v>289</v>
      </c>
      <c r="G154" s="200" t="s">
        <v>290</v>
      </c>
      <c r="H154" s="201">
        <v>10</v>
      </c>
      <c r="I154" s="202"/>
      <c r="J154" s="203">
        <f>ROUND(I154*H154,2)</f>
        <v>0</v>
      </c>
      <c r="K154" s="199" t="s">
        <v>120</v>
      </c>
      <c r="L154" s="41"/>
      <c r="M154" s="204" t="s">
        <v>19</v>
      </c>
      <c r="N154" s="205" t="s">
        <v>43</v>
      </c>
      <c r="O154" s="81"/>
      <c r="P154" s="206">
        <f>O154*H154</f>
        <v>0</v>
      </c>
      <c r="Q154" s="206">
        <v>0.00011</v>
      </c>
      <c r="R154" s="206">
        <f>Q154*H154</f>
        <v>0.0011000000000000001</v>
      </c>
      <c r="S154" s="206">
        <v>0</v>
      </c>
      <c r="T154" s="20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121</v>
      </c>
      <c r="AT154" s="208" t="s">
        <v>116</v>
      </c>
      <c r="AU154" s="208" t="s">
        <v>82</v>
      </c>
      <c r="AY154" s="14" t="s">
        <v>113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4" t="s">
        <v>80</v>
      </c>
      <c r="BK154" s="209">
        <f>ROUND(I154*H154,2)</f>
        <v>0</v>
      </c>
      <c r="BL154" s="14" t="s">
        <v>121</v>
      </c>
      <c r="BM154" s="208" t="s">
        <v>291</v>
      </c>
    </row>
    <row r="155" s="2" customFormat="1">
      <c r="A155" s="35"/>
      <c r="B155" s="36"/>
      <c r="C155" s="37"/>
      <c r="D155" s="210" t="s">
        <v>123</v>
      </c>
      <c r="E155" s="37"/>
      <c r="F155" s="211" t="s">
        <v>292</v>
      </c>
      <c r="G155" s="37"/>
      <c r="H155" s="37"/>
      <c r="I155" s="212"/>
      <c r="J155" s="37"/>
      <c r="K155" s="37"/>
      <c r="L155" s="41"/>
      <c r="M155" s="213"/>
      <c r="N155" s="214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123</v>
      </c>
      <c r="AU155" s="14" t="s">
        <v>82</v>
      </c>
    </row>
    <row r="156" s="2" customFormat="1" ht="24.15" customHeight="1">
      <c r="A156" s="35"/>
      <c r="B156" s="36"/>
      <c r="C156" s="197" t="s">
        <v>293</v>
      </c>
      <c r="D156" s="197" t="s">
        <v>116</v>
      </c>
      <c r="E156" s="198" t="s">
        <v>294</v>
      </c>
      <c r="F156" s="199" t="s">
        <v>295</v>
      </c>
      <c r="G156" s="200" t="s">
        <v>166</v>
      </c>
      <c r="H156" s="201">
        <v>2</v>
      </c>
      <c r="I156" s="202"/>
      <c r="J156" s="203">
        <f>ROUND(I156*H156,2)</f>
        <v>0</v>
      </c>
      <c r="K156" s="199" t="s">
        <v>120</v>
      </c>
      <c r="L156" s="41"/>
      <c r="M156" s="204" t="s">
        <v>19</v>
      </c>
      <c r="N156" s="205" t="s">
        <v>43</v>
      </c>
      <c r="O156" s="81"/>
      <c r="P156" s="206">
        <f>O156*H156</f>
        <v>0</v>
      </c>
      <c r="Q156" s="206">
        <v>0.00017000000000000001</v>
      </c>
      <c r="R156" s="206">
        <f>Q156*H156</f>
        <v>0.00034000000000000002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121</v>
      </c>
      <c r="AT156" s="208" t="s">
        <v>116</v>
      </c>
      <c r="AU156" s="208" t="s">
        <v>82</v>
      </c>
      <c r="AY156" s="14" t="s">
        <v>113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4" t="s">
        <v>80</v>
      </c>
      <c r="BK156" s="209">
        <f>ROUND(I156*H156,2)</f>
        <v>0</v>
      </c>
      <c r="BL156" s="14" t="s">
        <v>121</v>
      </c>
      <c r="BM156" s="208" t="s">
        <v>296</v>
      </c>
    </row>
    <row r="157" s="2" customFormat="1">
      <c r="A157" s="35"/>
      <c r="B157" s="36"/>
      <c r="C157" s="37"/>
      <c r="D157" s="210" t="s">
        <v>123</v>
      </c>
      <c r="E157" s="37"/>
      <c r="F157" s="211" t="s">
        <v>297</v>
      </c>
      <c r="G157" s="37"/>
      <c r="H157" s="37"/>
      <c r="I157" s="212"/>
      <c r="J157" s="37"/>
      <c r="K157" s="37"/>
      <c r="L157" s="41"/>
      <c r="M157" s="213"/>
      <c r="N157" s="214"/>
      <c r="O157" s="81"/>
      <c r="P157" s="81"/>
      <c r="Q157" s="81"/>
      <c r="R157" s="81"/>
      <c r="S157" s="81"/>
      <c r="T157" s="82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123</v>
      </c>
      <c r="AU157" s="14" t="s">
        <v>82</v>
      </c>
    </row>
    <row r="158" s="2" customFormat="1" ht="33" customHeight="1">
      <c r="A158" s="35"/>
      <c r="B158" s="36"/>
      <c r="C158" s="197" t="s">
        <v>298</v>
      </c>
      <c r="D158" s="197" t="s">
        <v>116</v>
      </c>
      <c r="E158" s="198" t="s">
        <v>299</v>
      </c>
      <c r="F158" s="199" t="s">
        <v>300</v>
      </c>
      <c r="G158" s="200" t="s">
        <v>166</v>
      </c>
      <c r="H158" s="201">
        <v>3</v>
      </c>
      <c r="I158" s="202"/>
      <c r="J158" s="203">
        <f>ROUND(I158*H158,2)</f>
        <v>0</v>
      </c>
      <c r="K158" s="199" t="s">
        <v>120</v>
      </c>
      <c r="L158" s="41"/>
      <c r="M158" s="204" t="s">
        <v>19</v>
      </c>
      <c r="N158" s="205" t="s">
        <v>43</v>
      </c>
      <c r="O158" s="81"/>
      <c r="P158" s="206">
        <f>O158*H158</f>
        <v>0</v>
      </c>
      <c r="Q158" s="206">
        <v>0.00022000000000000001</v>
      </c>
      <c r="R158" s="206">
        <f>Q158*H158</f>
        <v>0.00066</v>
      </c>
      <c r="S158" s="206">
        <v>0</v>
      </c>
      <c r="T158" s="20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121</v>
      </c>
      <c r="AT158" s="208" t="s">
        <v>116</v>
      </c>
      <c r="AU158" s="208" t="s">
        <v>82</v>
      </c>
      <c r="AY158" s="14" t="s">
        <v>113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4" t="s">
        <v>80</v>
      </c>
      <c r="BK158" s="209">
        <f>ROUND(I158*H158,2)</f>
        <v>0</v>
      </c>
      <c r="BL158" s="14" t="s">
        <v>121</v>
      </c>
      <c r="BM158" s="208" t="s">
        <v>301</v>
      </c>
    </row>
    <row r="159" s="2" customFormat="1">
      <c r="A159" s="35"/>
      <c r="B159" s="36"/>
      <c r="C159" s="37"/>
      <c r="D159" s="210" t="s">
        <v>123</v>
      </c>
      <c r="E159" s="37"/>
      <c r="F159" s="211" t="s">
        <v>302</v>
      </c>
      <c r="G159" s="37"/>
      <c r="H159" s="37"/>
      <c r="I159" s="212"/>
      <c r="J159" s="37"/>
      <c r="K159" s="37"/>
      <c r="L159" s="41"/>
      <c r="M159" s="213"/>
      <c r="N159" s="214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123</v>
      </c>
      <c r="AU159" s="14" t="s">
        <v>82</v>
      </c>
    </row>
    <row r="160" s="2" customFormat="1" ht="33" customHeight="1">
      <c r="A160" s="35"/>
      <c r="B160" s="36"/>
      <c r="C160" s="197" t="s">
        <v>303</v>
      </c>
      <c r="D160" s="197" t="s">
        <v>116</v>
      </c>
      <c r="E160" s="198" t="s">
        <v>304</v>
      </c>
      <c r="F160" s="199" t="s">
        <v>305</v>
      </c>
      <c r="G160" s="200" t="s">
        <v>166</v>
      </c>
      <c r="H160" s="201">
        <v>3</v>
      </c>
      <c r="I160" s="202"/>
      <c r="J160" s="203">
        <f>ROUND(I160*H160,2)</f>
        <v>0</v>
      </c>
      <c r="K160" s="199" t="s">
        <v>120</v>
      </c>
      <c r="L160" s="41"/>
      <c r="M160" s="204" t="s">
        <v>19</v>
      </c>
      <c r="N160" s="205" t="s">
        <v>43</v>
      </c>
      <c r="O160" s="81"/>
      <c r="P160" s="206">
        <f>O160*H160</f>
        <v>0</v>
      </c>
      <c r="Q160" s="206">
        <v>0.00025999999999999998</v>
      </c>
      <c r="R160" s="206">
        <f>Q160*H160</f>
        <v>0.00077999999999999988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121</v>
      </c>
      <c r="AT160" s="208" t="s">
        <v>116</v>
      </c>
      <c r="AU160" s="208" t="s">
        <v>82</v>
      </c>
      <c r="AY160" s="14" t="s">
        <v>113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4" t="s">
        <v>80</v>
      </c>
      <c r="BK160" s="209">
        <f>ROUND(I160*H160,2)</f>
        <v>0</v>
      </c>
      <c r="BL160" s="14" t="s">
        <v>121</v>
      </c>
      <c r="BM160" s="208" t="s">
        <v>306</v>
      </c>
    </row>
    <row r="161" s="2" customFormat="1">
      <c r="A161" s="35"/>
      <c r="B161" s="36"/>
      <c r="C161" s="37"/>
      <c r="D161" s="210" t="s">
        <v>123</v>
      </c>
      <c r="E161" s="37"/>
      <c r="F161" s="211" t="s">
        <v>307</v>
      </c>
      <c r="G161" s="37"/>
      <c r="H161" s="37"/>
      <c r="I161" s="212"/>
      <c r="J161" s="37"/>
      <c r="K161" s="37"/>
      <c r="L161" s="41"/>
      <c r="M161" s="213"/>
      <c r="N161" s="214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123</v>
      </c>
      <c r="AU161" s="14" t="s">
        <v>82</v>
      </c>
    </row>
    <row r="162" s="2" customFormat="1" ht="24.15" customHeight="1">
      <c r="A162" s="35"/>
      <c r="B162" s="36"/>
      <c r="C162" s="197" t="s">
        <v>308</v>
      </c>
      <c r="D162" s="197" t="s">
        <v>116</v>
      </c>
      <c r="E162" s="198" t="s">
        <v>309</v>
      </c>
      <c r="F162" s="199" t="s">
        <v>310</v>
      </c>
      <c r="G162" s="200" t="s">
        <v>166</v>
      </c>
      <c r="H162" s="201">
        <v>1</v>
      </c>
      <c r="I162" s="202"/>
      <c r="J162" s="203">
        <f>ROUND(I162*H162,2)</f>
        <v>0</v>
      </c>
      <c r="K162" s="199" t="s">
        <v>120</v>
      </c>
      <c r="L162" s="41"/>
      <c r="M162" s="204" t="s">
        <v>19</v>
      </c>
      <c r="N162" s="205" t="s">
        <v>43</v>
      </c>
      <c r="O162" s="81"/>
      <c r="P162" s="206">
        <f>O162*H162</f>
        <v>0</v>
      </c>
      <c r="Q162" s="206">
        <v>0.00050000000000000001</v>
      </c>
      <c r="R162" s="206">
        <f>Q162*H162</f>
        <v>0.00050000000000000001</v>
      </c>
      <c r="S162" s="206">
        <v>0</v>
      </c>
      <c r="T162" s="20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121</v>
      </c>
      <c r="AT162" s="208" t="s">
        <v>116</v>
      </c>
      <c r="AU162" s="208" t="s">
        <v>82</v>
      </c>
      <c r="AY162" s="14" t="s">
        <v>113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4" t="s">
        <v>80</v>
      </c>
      <c r="BK162" s="209">
        <f>ROUND(I162*H162,2)</f>
        <v>0</v>
      </c>
      <c r="BL162" s="14" t="s">
        <v>121</v>
      </c>
      <c r="BM162" s="208" t="s">
        <v>311</v>
      </c>
    </row>
    <row r="163" s="2" customFormat="1">
      <c r="A163" s="35"/>
      <c r="B163" s="36"/>
      <c r="C163" s="37"/>
      <c r="D163" s="210" t="s">
        <v>123</v>
      </c>
      <c r="E163" s="37"/>
      <c r="F163" s="211" t="s">
        <v>312</v>
      </c>
      <c r="G163" s="37"/>
      <c r="H163" s="37"/>
      <c r="I163" s="212"/>
      <c r="J163" s="37"/>
      <c r="K163" s="37"/>
      <c r="L163" s="41"/>
      <c r="M163" s="213"/>
      <c r="N163" s="214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123</v>
      </c>
      <c r="AU163" s="14" t="s">
        <v>82</v>
      </c>
    </row>
    <row r="164" s="2" customFormat="1" ht="21.75" customHeight="1">
      <c r="A164" s="35"/>
      <c r="B164" s="36"/>
      <c r="C164" s="197" t="s">
        <v>313</v>
      </c>
      <c r="D164" s="197" t="s">
        <v>116</v>
      </c>
      <c r="E164" s="198" t="s">
        <v>314</v>
      </c>
      <c r="F164" s="199" t="s">
        <v>315</v>
      </c>
      <c r="G164" s="200" t="s">
        <v>166</v>
      </c>
      <c r="H164" s="201">
        <v>2</v>
      </c>
      <c r="I164" s="202"/>
      <c r="J164" s="203">
        <f>ROUND(I164*H164,2)</f>
        <v>0</v>
      </c>
      <c r="K164" s="199" t="s">
        <v>120</v>
      </c>
      <c r="L164" s="41"/>
      <c r="M164" s="204" t="s">
        <v>19</v>
      </c>
      <c r="N164" s="205" t="s">
        <v>43</v>
      </c>
      <c r="O164" s="81"/>
      <c r="P164" s="206">
        <f>O164*H164</f>
        <v>0</v>
      </c>
      <c r="Q164" s="206">
        <v>0.00076999999999999996</v>
      </c>
      <c r="R164" s="206">
        <f>Q164*H164</f>
        <v>0.0015399999999999999</v>
      </c>
      <c r="S164" s="206">
        <v>0</v>
      </c>
      <c r="T164" s="20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121</v>
      </c>
      <c r="AT164" s="208" t="s">
        <v>116</v>
      </c>
      <c r="AU164" s="208" t="s">
        <v>82</v>
      </c>
      <c r="AY164" s="14" t="s">
        <v>113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4" t="s">
        <v>80</v>
      </c>
      <c r="BK164" s="209">
        <f>ROUND(I164*H164,2)</f>
        <v>0</v>
      </c>
      <c r="BL164" s="14" t="s">
        <v>121</v>
      </c>
      <c r="BM164" s="208" t="s">
        <v>316</v>
      </c>
    </row>
    <row r="165" s="2" customFormat="1">
      <c r="A165" s="35"/>
      <c r="B165" s="36"/>
      <c r="C165" s="37"/>
      <c r="D165" s="210" t="s">
        <v>123</v>
      </c>
      <c r="E165" s="37"/>
      <c r="F165" s="211" t="s">
        <v>317</v>
      </c>
      <c r="G165" s="37"/>
      <c r="H165" s="37"/>
      <c r="I165" s="212"/>
      <c r="J165" s="37"/>
      <c r="K165" s="37"/>
      <c r="L165" s="41"/>
      <c r="M165" s="213"/>
      <c r="N165" s="214"/>
      <c r="O165" s="81"/>
      <c r="P165" s="81"/>
      <c r="Q165" s="81"/>
      <c r="R165" s="81"/>
      <c r="S165" s="81"/>
      <c r="T165" s="8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123</v>
      </c>
      <c r="AU165" s="14" t="s">
        <v>82</v>
      </c>
    </row>
    <row r="166" s="2" customFormat="1" ht="24.15" customHeight="1">
      <c r="A166" s="35"/>
      <c r="B166" s="36"/>
      <c r="C166" s="197" t="s">
        <v>318</v>
      </c>
      <c r="D166" s="197" t="s">
        <v>116</v>
      </c>
      <c r="E166" s="198" t="s">
        <v>319</v>
      </c>
      <c r="F166" s="199" t="s">
        <v>320</v>
      </c>
      <c r="G166" s="200" t="s">
        <v>166</v>
      </c>
      <c r="H166" s="201">
        <v>2</v>
      </c>
      <c r="I166" s="202"/>
      <c r="J166" s="203">
        <f>ROUND(I166*H166,2)</f>
        <v>0</v>
      </c>
      <c r="K166" s="199" t="s">
        <v>120</v>
      </c>
      <c r="L166" s="41"/>
      <c r="M166" s="204" t="s">
        <v>19</v>
      </c>
      <c r="N166" s="205" t="s">
        <v>43</v>
      </c>
      <c r="O166" s="81"/>
      <c r="P166" s="206">
        <f>O166*H166</f>
        <v>0</v>
      </c>
      <c r="Q166" s="206">
        <v>0.00034000000000000002</v>
      </c>
      <c r="R166" s="206">
        <f>Q166*H166</f>
        <v>0.00068000000000000005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121</v>
      </c>
      <c r="AT166" s="208" t="s">
        <v>116</v>
      </c>
      <c r="AU166" s="208" t="s">
        <v>82</v>
      </c>
      <c r="AY166" s="14" t="s">
        <v>113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4" t="s">
        <v>80</v>
      </c>
      <c r="BK166" s="209">
        <f>ROUND(I166*H166,2)</f>
        <v>0</v>
      </c>
      <c r="BL166" s="14" t="s">
        <v>121</v>
      </c>
      <c r="BM166" s="208" t="s">
        <v>321</v>
      </c>
    </row>
    <row r="167" s="2" customFormat="1">
      <c r="A167" s="35"/>
      <c r="B167" s="36"/>
      <c r="C167" s="37"/>
      <c r="D167" s="210" t="s">
        <v>123</v>
      </c>
      <c r="E167" s="37"/>
      <c r="F167" s="211" t="s">
        <v>322</v>
      </c>
      <c r="G167" s="37"/>
      <c r="H167" s="37"/>
      <c r="I167" s="212"/>
      <c r="J167" s="37"/>
      <c r="K167" s="37"/>
      <c r="L167" s="41"/>
      <c r="M167" s="213"/>
      <c r="N167" s="214"/>
      <c r="O167" s="81"/>
      <c r="P167" s="81"/>
      <c r="Q167" s="81"/>
      <c r="R167" s="81"/>
      <c r="S167" s="81"/>
      <c r="T167" s="8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123</v>
      </c>
      <c r="AU167" s="14" t="s">
        <v>82</v>
      </c>
    </row>
    <row r="168" s="2" customFormat="1" ht="24.15" customHeight="1">
      <c r="A168" s="35"/>
      <c r="B168" s="36"/>
      <c r="C168" s="197" t="s">
        <v>323</v>
      </c>
      <c r="D168" s="197" t="s">
        <v>116</v>
      </c>
      <c r="E168" s="198" t="s">
        <v>324</v>
      </c>
      <c r="F168" s="199" t="s">
        <v>325</v>
      </c>
      <c r="G168" s="200" t="s">
        <v>166</v>
      </c>
      <c r="H168" s="201">
        <v>1</v>
      </c>
      <c r="I168" s="202"/>
      <c r="J168" s="203">
        <f>ROUND(I168*H168,2)</f>
        <v>0</v>
      </c>
      <c r="K168" s="199" t="s">
        <v>120</v>
      </c>
      <c r="L168" s="41"/>
      <c r="M168" s="204" t="s">
        <v>19</v>
      </c>
      <c r="N168" s="205" t="s">
        <v>43</v>
      </c>
      <c r="O168" s="81"/>
      <c r="P168" s="206">
        <f>O168*H168</f>
        <v>0</v>
      </c>
      <c r="Q168" s="206">
        <v>0.00050000000000000001</v>
      </c>
      <c r="R168" s="206">
        <f>Q168*H168</f>
        <v>0.00050000000000000001</v>
      </c>
      <c r="S168" s="206">
        <v>0</v>
      </c>
      <c r="T168" s="20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121</v>
      </c>
      <c r="AT168" s="208" t="s">
        <v>116</v>
      </c>
      <c r="AU168" s="208" t="s">
        <v>82</v>
      </c>
      <c r="AY168" s="14" t="s">
        <v>113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4" t="s">
        <v>80</v>
      </c>
      <c r="BK168" s="209">
        <f>ROUND(I168*H168,2)</f>
        <v>0</v>
      </c>
      <c r="BL168" s="14" t="s">
        <v>121</v>
      </c>
      <c r="BM168" s="208" t="s">
        <v>326</v>
      </c>
    </row>
    <row r="169" s="2" customFormat="1">
      <c r="A169" s="35"/>
      <c r="B169" s="36"/>
      <c r="C169" s="37"/>
      <c r="D169" s="210" t="s">
        <v>123</v>
      </c>
      <c r="E169" s="37"/>
      <c r="F169" s="211" t="s">
        <v>327</v>
      </c>
      <c r="G169" s="37"/>
      <c r="H169" s="37"/>
      <c r="I169" s="212"/>
      <c r="J169" s="37"/>
      <c r="K169" s="37"/>
      <c r="L169" s="41"/>
      <c r="M169" s="213"/>
      <c r="N169" s="214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123</v>
      </c>
      <c r="AU169" s="14" t="s">
        <v>82</v>
      </c>
    </row>
    <row r="170" s="2" customFormat="1" ht="24.15" customHeight="1">
      <c r="A170" s="35"/>
      <c r="B170" s="36"/>
      <c r="C170" s="197" t="s">
        <v>328</v>
      </c>
      <c r="D170" s="197" t="s">
        <v>116</v>
      </c>
      <c r="E170" s="198" t="s">
        <v>329</v>
      </c>
      <c r="F170" s="199" t="s">
        <v>330</v>
      </c>
      <c r="G170" s="200" t="s">
        <v>166</v>
      </c>
      <c r="H170" s="201">
        <v>3</v>
      </c>
      <c r="I170" s="202"/>
      <c r="J170" s="203">
        <f>ROUND(I170*H170,2)</f>
        <v>0</v>
      </c>
      <c r="K170" s="199" t="s">
        <v>120</v>
      </c>
      <c r="L170" s="41"/>
      <c r="M170" s="204" t="s">
        <v>19</v>
      </c>
      <c r="N170" s="205" t="s">
        <v>43</v>
      </c>
      <c r="O170" s="81"/>
      <c r="P170" s="206">
        <f>O170*H170</f>
        <v>0</v>
      </c>
      <c r="Q170" s="206">
        <v>0.00069999999999999999</v>
      </c>
      <c r="R170" s="206">
        <f>Q170*H170</f>
        <v>0.0020999999999999999</v>
      </c>
      <c r="S170" s="206">
        <v>0</v>
      </c>
      <c r="T170" s="20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121</v>
      </c>
      <c r="AT170" s="208" t="s">
        <v>116</v>
      </c>
      <c r="AU170" s="208" t="s">
        <v>82</v>
      </c>
      <c r="AY170" s="14" t="s">
        <v>113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4" t="s">
        <v>80</v>
      </c>
      <c r="BK170" s="209">
        <f>ROUND(I170*H170,2)</f>
        <v>0</v>
      </c>
      <c r="BL170" s="14" t="s">
        <v>121</v>
      </c>
      <c r="BM170" s="208" t="s">
        <v>331</v>
      </c>
    </row>
    <row r="171" s="2" customFormat="1">
      <c r="A171" s="35"/>
      <c r="B171" s="36"/>
      <c r="C171" s="37"/>
      <c r="D171" s="210" t="s">
        <v>123</v>
      </c>
      <c r="E171" s="37"/>
      <c r="F171" s="211" t="s">
        <v>332</v>
      </c>
      <c r="G171" s="37"/>
      <c r="H171" s="37"/>
      <c r="I171" s="212"/>
      <c r="J171" s="37"/>
      <c r="K171" s="37"/>
      <c r="L171" s="41"/>
      <c r="M171" s="213"/>
      <c r="N171" s="214"/>
      <c r="O171" s="81"/>
      <c r="P171" s="81"/>
      <c r="Q171" s="81"/>
      <c r="R171" s="81"/>
      <c r="S171" s="81"/>
      <c r="T171" s="82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123</v>
      </c>
      <c r="AU171" s="14" t="s">
        <v>82</v>
      </c>
    </row>
    <row r="172" s="2" customFormat="1" ht="24.15" customHeight="1">
      <c r="A172" s="35"/>
      <c r="B172" s="36"/>
      <c r="C172" s="197" t="s">
        <v>333</v>
      </c>
      <c r="D172" s="197" t="s">
        <v>116</v>
      </c>
      <c r="E172" s="198" t="s">
        <v>334</v>
      </c>
      <c r="F172" s="199" t="s">
        <v>335</v>
      </c>
      <c r="G172" s="200" t="s">
        <v>166</v>
      </c>
      <c r="H172" s="201">
        <v>8</v>
      </c>
      <c r="I172" s="202"/>
      <c r="J172" s="203">
        <f>ROUND(I172*H172,2)</f>
        <v>0</v>
      </c>
      <c r="K172" s="199" t="s">
        <v>120</v>
      </c>
      <c r="L172" s="41"/>
      <c r="M172" s="204" t="s">
        <v>19</v>
      </c>
      <c r="N172" s="205" t="s">
        <v>43</v>
      </c>
      <c r="O172" s="81"/>
      <c r="P172" s="206">
        <f>O172*H172</f>
        <v>0</v>
      </c>
      <c r="Q172" s="206">
        <v>0.00107</v>
      </c>
      <c r="R172" s="206">
        <f>Q172*H172</f>
        <v>0.0085599999999999999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121</v>
      </c>
      <c r="AT172" s="208" t="s">
        <v>116</v>
      </c>
      <c r="AU172" s="208" t="s">
        <v>82</v>
      </c>
      <c r="AY172" s="14" t="s">
        <v>113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4" t="s">
        <v>80</v>
      </c>
      <c r="BK172" s="209">
        <f>ROUND(I172*H172,2)</f>
        <v>0</v>
      </c>
      <c r="BL172" s="14" t="s">
        <v>121</v>
      </c>
      <c r="BM172" s="208" t="s">
        <v>336</v>
      </c>
    </row>
    <row r="173" s="2" customFormat="1">
      <c r="A173" s="35"/>
      <c r="B173" s="36"/>
      <c r="C173" s="37"/>
      <c r="D173" s="210" t="s">
        <v>123</v>
      </c>
      <c r="E173" s="37"/>
      <c r="F173" s="211" t="s">
        <v>337</v>
      </c>
      <c r="G173" s="37"/>
      <c r="H173" s="37"/>
      <c r="I173" s="212"/>
      <c r="J173" s="37"/>
      <c r="K173" s="37"/>
      <c r="L173" s="41"/>
      <c r="M173" s="213"/>
      <c r="N173" s="214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123</v>
      </c>
      <c r="AU173" s="14" t="s">
        <v>82</v>
      </c>
    </row>
    <row r="174" s="2" customFormat="1" ht="24.15" customHeight="1">
      <c r="A174" s="35"/>
      <c r="B174" s="36"/>
      <c r="C174" s="197" t="s">
        <v>338</v>
      </c>
      <c r="D174" s="197" t="s">
        <v>116</v>
      </c>
      <c r="E174" s="198" t="s">
        <v>339</v>
      </c>
      <c r="F174" s="199" t="s">
        <v>340</v>
      </c>
      <c r="G174" s="200" t="s">
        <v>166</v>
      </c>
      <c r="H174" s="201">
        <v>1</v>
      </c>
      <c r="I174" s="202"/>
      <c r="J174" s="203">
        <f>ROUND(I174*H174,2)</f>
        <v>0</v>
      </c>
      <c r="K174" s="199" t="s">
        <v>120</v>
      </c>
      <c r="L174" s="41"/>
      <c r="M174" s="204" t="s">
        <v>19</v>
      </c>
      <c r="N174" s="205" t="s">
        <v>43</v>
      </c>
      <c r="O174" s="81"/>
      <c r="P174" s="206">
        <f>O174*H174</f>
        <v>0</v>
      </c>
      <c r="Q174" s="206">
        <v>0.0016800000000000001</v>
      </c>
      <c r="R174" s="206">
        <f>Q174*H174</f>
        <v>0.0016800000000000001</v>
      </c>
      <c r="S174" s="206">
        <v>0</v>
      </c>
      <c r="T174" s="20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121</v>
      </c>
      <c r="AT174" s="208" t="s">
        <v>116</v>
      </c>
      <c r="AU174" s="208" t="s">
        <v>82</v>
      </c>
      <c r="AY174" s="14" t="s">
        <v>113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4" t="s">
        <v>80</v>
      </c>
      <c r="BK174" s="209">
        <f>ROUND(I174*H174,2)</f>
        <v>0</v>
      </c>
      <c r="BL174" s="14" t="s">
        <v>121</v>
      </c>
      <c r="BM174" s="208" t="s">
        <v>341</v>
      </c>
    </row>
    <row r="175" s="2" customFormat="1">
      <c r="A175" s="35"/>
      <c r="B175" s="36"/>
      <c r="C175" s="37"/>
      <c r="D175" s="210" t="s">
        <v>123</v>
      </c>
      <c r="E175" s="37"/>
      <c r="F175" s="211" t="s">
        <v>342</v>
      </c>
      <c r="G175" s="37"/>
      <c r="H175" s="37"/>
      <c r="I175" s="212"/>
      <c r="J175" s="37"/>
      <c r="K175" s="37"/>
      <c r="L175" s="41"/>
      <c r="M175" s="213"/>
      <c r="N175" s="214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123</v>
      </c>
      <c r="AU175" s="14" t="s">
        <v>82</v>
      </c>
    </row>
    <row r="176" s="2" customFormat="1" ht="24.15" customHeight="1">
      <c r="A176" s="35"/>
      <c r="B176" s="36"/>
      <c r="C176" s="197" t="s">
        <v>343</v>
      </c>
      <c r="D176" s="197" t="s">
        <v>116</v>
      </c>
      <c r="E176" s="198" t="s">
        <v>344</v>
      </c>
      <c r="F176" s="199" t="s">
        <v>345</v>
      </c>
      <c r="G176" s="200" t="s">
        <v>166</v>
      </c>
      <c r="H176" s="201">
        <v>1</v>
      </c>
      <c r="I176" s="202"/>
      <c r="J176" s="203">
        <f>ROUND(I176*H176,2)</f>
        <v>0</v>
      </c>
      <c r="K176" s="199" t="s">
        <v>120</v>
      </c>
      <c r="L176" s="41"/>
      <c r="M176" s="204" t="s">
        <v>19</v>
      </c>
      <c r="N176" s="205" t="s">
        <v>43</v>
      </c>
      <c r="O176" s="81"/>
      <c r="P176" s="206">
        <f>O176*H176</f>
        <v>0</v>
      </c>
      <c r="Q176" s="206">
        <v>0.00042999999999999999</v>
      </c>
      <c r="R176" s="206">
        <f>Q176*H176</f>
        <v>0.00042999999999999999</v>
      </c>
      <c r="S176" s="206">
        <v>0</v>
      </c>
      <c r="T176" s="20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121</v>
      </c>
      <c r="AT176" s="208" t="s">
        <v>116</v>
      </c>
      <c r="AU176" s="208" t="s">
        <v>82</v>
      </c>
      <c r="AY176" s="14" t="s">
        <v>113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4" t="s">
        <v>80</v>
      </c>
      <c r="BK176" s="209">
        <f>ROUND(I176*H176,2)</f>
        <v>0</v>
      </c>
      <c r="BL176" s="14" t="s">
        <v>121</v>
      </c>
      <c r="BM176" s="208" t="s">
        <v>346</v>
      </c>
    </row>
    <row r="177" s="2" customFormat="1">
      <c r="A177" s="35"/>
      <c r="B177" s="36"/>
      <c r="C177" s="37"/>
      <c r="D177" s="210" t="s">
        <v>123</v>
      </c>
      <c r="E177" s="37"/>
      <c r="F177" s="211" t="s">
        <v>347</v>
      </c>
      <c r="G177" s="37"/>
      <c r="H177" s="37"/>
      <c r="I177" s="212"/>
      <c r="J177" s="37"/>
      <c r="K177" s="37"/>
      <c r="L177" s="41"/>
      <c r="M177" s="213"/>
      <c r="N177" s="214"/>
      <c r="O177" s="81"/>
      <c r="P177" s="81"/>
      <c r="Q177" s="81"/>
      <c r="R177" s="81"/>
      <c r="S177" s="81"/>
      <c r="T177" s="82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123</v>
      </c>
      <c r="AU177" s="14" t="s">
        <v>82</v>
      </c>
    </row>
    <row r="178" s="2" customFormat="1" ht="24.15" customHeight="1">
      <c r="A178" s="35"/>
      <c r="B178" s="36"/>
      <c r="C178" s="197" t="s">
        <v>348</v>
      </c>
      <c r="D178" s="197" t="s">
        <v>116</v>
      </c>
      <c r="E178" s="198" t="s">
        <v>349</v>
      </c>
      <c r="F178" s="199" t="s">
        <v>350</v>
      </c>
      <c r="G178" s="200" t="s">
        <v>166</v>
      </c>
      <c r="H178" s="201">
        <v>1</v>
      </c>
      <c r="I178" s="202"/>
      <c r="J178" s="203">
        <f>ROUND(I178*H178,2)</f>
        <v>0</v>
      </c>
      <c r="K178" s="199" t="s">
        <v>120</v>
      </c>
      <c r="L178" s="41"/>
      <c r="M178" s="204" t="s">
        <v>19</v>
      </c>
      <c r="N178" s="205" t="s">
        <v>43</v>
      </c>
      <c r="O178" s="81"/>
      <c r="P178" s="206">
        <f>O178*H178</f>
        <v>0</v>
      </c>
      <c r="Q178" s="206">
        <v>0.00108</v>
      </c>
      <c r="R178" s="206">
        <f>Q178*H178</f>
        <v>0.00108</v>
      </c>
      <c r="S178" s="206">
        <v>0</v>
      </c>
      <c r="T178" s="20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121</v>
      </c>
      <c r="AT178" s="208" t="s">
        <v>116</v>
      </c>
      <c r="AU178" s="208" t="s">
        <v>82</v>
      </c>
      <c r="AY178" s="14" t="s">
        <v>113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4" t="s">
        <v>80</v>
      </c>
      <c r="BK178" s="209">
        <f>ROUND(I178*H178,2)</f>
        <v>0</v>
      </c>
      <c r="BL178" s="14" t="s">
        <v>121</v>
      </c>
      <c r="BM178" s="208" t="s">
        <v>351</v>
      </c>
    </row>
    <row r="179" s="2" customFormat="1">
      <c r="A179" s="35"/>
      <c r="B179" s="36"/>
      <c r="C179" s="37"/>
      <c r="D179" s="210" t="s">
        <v>123</v>
      </c>
      <c r="E179" s="37"/>
      <c r="F179" s="211" t="s">
        <v>352</v>
      </c>
      <c r="G179" s="37"/>
      <c r="H179" s="37"/>
      <c r="I179" s="212"/>
      <c r="J179" s="37"/>
      <c r="K179" s="37"/>
      <c r="L179" s="41"/>
      <c r="M179" s="213"/>
      <c r="N179" s="214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123</v>
      </c>
      <c r="AU179" s="14" t="s">
        <v>82</v>
      </c>
    </row>
    <row r="180" s="2" customFormat="1" ht="24.15" customHeight="1">
      <c r="A180" s="35"/>
      <c r="B180" s="36"/>
      <c r="C180" s="197" t="s">
        <v>353</v>
      </c>
      <c r="D180" s="197" t="s">
        <v>116</v>
      </c>
      <c r="E180" s="198" t="s">
        <v>354</v>
      </c>
      <c r="F180" s="199" t="s">
        <v>355</v>
      </c>
      <c r="G180" s="200" t="s">
        <v>166</v>
      </c>
      <c r="H180" s="201">
        <v>1</v>
      </c>
      <c r="I180" s="202"/>
      <c r="J180" s="203">
        <f>ROUND(I180*H180,2)</f>
        <v>0</v>
      </c>
      <c r="K180" s="199" t="s">
        <v>120</v>
      </c>
      <c r="L180" s="41"/>
      <c r="M180" s="204" t="s">
        <v>19</v>
      </c>
      <c r="N180" s="205" t="s">
        <v>43</v>
      </c>
      <c r="O180" s="81"/>
      <c r="P180" s="206">
        <f>O180*H180</f>
        <v>0</v>
      </c>
      <c r="Q180" s="206">
        <v>2.0000000000000002E-05</v>
      </c>
      <c r="R180" s="206">
        <f>Q180*H180</f>
        <v>2.0000000000000002E-05</v>
      </c>
      <c r="S180" s="206">
        <v>0</v>
      </c>
      <c r="T180" s="20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121</v>
      </c>
      <c r="AT180" s="208" t="s">
        <v>116</v>
      </c>
      <c r="AU180" s="208" t="s">
        <v>82</v>
      </c>
      <c r="AY180" s="14" t="s">
        <v>113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4" t="s">
        <v>80</v>
      </c>
      <c r="BK180" s="209">
        <f>ROUND(I180*H180,2)</f>
        <v>0</v>
      </c>
      <c r="BL180" s="14" t="s">
        <v>121</v>
      </c>
      <c r="BM180" s="208" t="s">
        <v>356</v>
      </c>
    </row>
    <row r="181" s="2" customFormat="1">
      <c r="A181" s="35"/>
      <c r="B181" s="36"/>
      <c r="C181" s="37"/>
      <c r="D181" s="210" t="s">
        <v>123</v>
      </c>
      <c r="E181" s="37"/>
      <c r="F181" s="211" t="s">
        <v>357</v>
      </c>
      <c r="G181" s="37"/>
      <c r="H181" s="37"/>
      <c r="I181" s="212"/>
      <c r="J181" s="37"/>
      <c r="K181" s="37"/>
      <c r="L181" s="41"/>
      <c r="M181" s="213"/>
      <c r="N181" s="214"/>
      <c r="O181" s="81"/>
      <c r="P181" s="81"/>
      <c r="Q181" s="81"/>
      <c r="R181" s="81"/>
      <c r="S181" s="81"/>
      <c r="T181" s="82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123</v>
      </c>
      <c r="AU181" s="14" t="s">
        <v>82</v>
      </c>
    </row>
    <row r="182" s="2" customFormat="1" ht="33" customHeight="1">
      <c r="A182" s="35"/>
      <c r="B182" s="36"/>
      <c r="C182" s="215" t="s">
        <v>358</v>
      </c>
      <c r="D182" s="215" t="s">
        <v>130</v>
      </c>
      <c r="E182" s="216" t="s">
        <v>359</v>
      </c>
      <c r="F182" s="217" t="s">
        <v>360</v>
      </c>
      <c r="G182" s="218" t="s">
        <v>166</v>
      </c>
      <c r="H182" s="219">
        <v>1</v>
      </c>
      <c r="I182" s="220"/>
      <c r="J182" s="221">
        <f>ROUND(I182*H182,2)</f>
        <v>0</v>
      </c>
      <c r="K182" s="217" t="s">
        <v>19</v>
      </c>
      <c r="L182" s="222"/>
      <c r="M182" s="223" t="s">
        <v>19</v>
      </c>
      <c r="N182" s="224" t="s">
        <v>43</v>
      </c>
      <c r="O182" s="81"/>
      <c r="P182" s="206">
        <f>O182*H182</f>
        <v>0</v>
      </c>
      <c r="Q182" s="206">
        <v>0.0016800000000000001</v>
      </c>
      <c r="R182" s="206">
        <f>Q182*H182</f>
        <v>0.0016800000000000001</v>
      </c>
      <c r="S182" s="206">
        <v>0</v>
      </c>
      <c r="T182" s="20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133</v>
      </c>
      <c r="AT182" s="208" t="s">
        <v>130</v>
      </c>
      <c r="AU182" s="208" t="s">
        <v>82</v>
      </c>
      <c r="AY182" s="14" t="s">
        <v>113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4" t="s">
        <v>80</v>
      </c>
      <c r="BK182" s="209">
        <f>ROUND(I182*H182,2)</f>
        <v>0</v>
      </c>
      <c r="BL182" s="14" t="s">
        <v>121</v>
      </c>
      <c r="BM182" s="208" t="s">
        <v>361</v>
      </c>
    </row>
    <row r="183" s="2" customFormat="1" ht="24.15" customHeight="1">
      <c r="A183" s="35"/>
      <c r="B183" s="36"/>
      <c r="C183" s="197" t="s">
        <v>362</v>
      </c>
      <c r="D183" s="197" t="s">
        <v>116</v>
      </c>
      <c r="E183" s="198" t="s">
        <v>363</v>
      </c>
      <c r="F183" s="199" t="s">
        <v>364</v>
      </c>
      <c r="G183" s="200" t="s">
        <v>166</v>
      </c>
      <c r="H183" s="201">
        <v>1</v>
      </c>
      <c r="I183" s="202"/>
      <c r="J183" s="203">
        <f>ROUND(I183*H183,2)</f>
        <v>0</v>
      </c>
      <c r="K183" s="199" t="s">
        <v>120</v>
      </c>
      <c r="L183" s="41"/>
      <c r="M183" s="204" t="s">
        <v>19</v>
      </c>
      <c r="N183" s="205" t="s">
        <v>43</v>
      </c>
      <c r="O183" s="81"/>
      <c r="P183" s="206">
        <f>O183*H183</f>
        <v>0</v>
      </c>
      <c r="Q183" s="206">
        <v>2.0000000000000002E-05</v>
      </c>
      <c r="R183" s="206">
        <f>Q183*H183</f>
        <v>2.0000000000000002E-05</v>
      </c>
      <c r="S183" s="206">
        <v>0</v>
      </c>
      <c r="T183" s="20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8" t="s">
        <v>121</v>
      </c>
      <c r="AT183" s="208" t="s">
        <v>116</v>
      </c>
      <c r="AU183" s="208" t="s">
        <v>82</v>
      </c>
      <c r="AY183" s="14" t="s">
        <v>113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4" t="s">
        <v>80</v>
      </c>
      <c r="BK183" s="209">
        <f>ROUND(I183*H183,2)</f>
        <v>0</v>
      </c>
      <c r="BL183" s="14" t="s">
        <v>121</v>
      </c>
      <c r="BM183" s="208" t="s">
        <v>365</v>
      </c>
    </row>
    <row r="184" s="2" customFormat="1">
      <c r="A184" s="35"/>
      <c r="B184" s="36"/>
      <c r="C184" s="37"/>
      <c r="D184" s="210" t="s">
        <v>123</v>
      </c>
      <c r="E184" s="37"/>
      <c r="F184" s="211" t="s">
        <v>366</v>
      </c>
      <c r="G184" s="37"/>
      <c r="H184" s="37"/>
      <c r="I184" s="212"/>
      <c r="J184" s="37"/>
      <c r="K184" s="37"/>
      <c r="L184" s="41"/>
      <c r="M184" s="213"/>
      <c r="N184" s="214"/>
      <c r="O184" s="81"/>
      <c r="P184" s="81"/>
      <c r="Q184" s="81"/>
      <c r="R184" s="81"/>
      <c r="S184" s="81"/>
      <c r="T184" s="82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123</v>
      </c>
      <c r="AU184" s="14" t="s">
        <v>82</v>
      </c>
    </row>
    <row r="185" s="2" customFormat="1" ht="33" customHeight="1">
      <c r="A185" s="35"/>
      <c r="B185" s="36"/>
      <c r="C185" s="215" t="s">
        <v>367</v>
      </c>
      <c r="D185" s="215" t="s">
        <v>130</v>
      </c>
      <c r="E185" s="216" t="s">
        <v>368</v>
      </c>
      <c r="F185" s="217" t="s">
        <v>369</v>
      </c>
      <c r="G185" s="218" t="s">
        <v>166</v>
      </c>
      <c r="H185" s="219">
        <v>1</v>
      </c>
      <c r="I185" s="220"/>
      <c r="J185" s="221">
        <f>ROUND(I185*H185,2)</f>
        <v>0</v>
      </c>
      <c r="K185" s="217" t="s">
        <v>19</v>
      </c>
      <c r="L185" s="222"/>
      <c r="M185" s="223" t="s">
        <v>19</v>
      </c>
      <c r="N185" s="224" t="s">
        <v>43</v>
      </c>
      <c r="O185" s="81"/>
      <c r="P185" s="206">
        <f>O185*H185</f>
        <v>0</v>
      </c>
      <c r="Q185" s="206">
        <v>0.0016800000000000001</v>
      </c>
      <c r="R185" s="206">
        <f>Q185*H185</f>
        <v>0.0016800000000000001</v>
      </c>
      <c r="S185" s="206">
        <v>0</v>
      </c>
      <c r="T185" s="20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8" t="s">
        <v>133</v>
      </c>
      <c r="AT185" s="208" t="s">
        <v>130</v>
      </c>
      <c r="AU185" s="208" t="s">
        <v>82</v>
      </c>
      <c r="AY185" s="14" t="s">
        <v>113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4" t="s">
        <v>80</v>
      </c>
      <c r="BK185" s="209">
        <f>ROUND(I185*H185,2)</f>
        <v>0</v>
      </c>
      <c r="BL185" s="14" t="s">
        <v>121</v>
      </c>
      <c r="BM185" s="208" t="s">
        <v>370</v>
      </c>
    </row>
    <row r="186" s="2" customFormat="1" ht="21.75" customHeight="1">
      <c r="A186" s="35"/>
      <c r="B186" s="36"/>
      <c r="C186" s="197" t="s">
        <v>371</v>
      </c>
      <c r="D186" s="197" t="s">
        <v>116</v>
      </c>
      <c r="E186" s="198" t="s">
        <v>372</v>
      </c>
      <c r="F186" s="199" t="s">
        <v>373</v>
      </c>
      <c r="G186" s="200" t="s">
        <v>166</v>
      </c>
      <c r="H186" s="201">
        <v>1</v>
      </c>
      <c r="I186" s="202"/>
      <c r="J186" s="203">
        <f>ROUND(I186*H186,2)</f>
        <v>0</v>
      </c>
      <c r="K186" s="199" t="s">
        <v>120</v>
      </c>
      <c r="L186" s="41"/>
      <c r="M186" s="204" t="s">
        <v>19</v>
      </c>
      <c r="N186" s="205" t="s">
        <v>43</v>
      </c>
      <c r="O186" s="81"/>
      <c r="P186" s="206">
        <f>O186*H186</f>
        <v>0</v>
      </c>
      <c r="Q186" s="206">
        <v>0.0015399999999999999</v>
      </c>
      <c r="R186" s="206">
        <f>Q186*H186</f>
        <v>0.0015399999999999999</v>
      </c>
      <c r="S186" s="206">
        <v>0.0081300000000000001</v>
      </c>
      <c r="T186" s="207">
        <f>S186*H186</f>
        <v>0.0081300000000000001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121</v>
      </c>
      <c r="AT186" s="208" t="s">
        <v>116</v>
      </c>
      <c r="AU186" s="208" t="s">
        <v>82</v>
      </c>
      <c r="AY186" s="14" t="s">
        <v>113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4" t="s">
        <v>80</v>
      </c>
      <c r="BK186" s="209">
        <f>ROUND(I186*H186,2)</f>
        <v>0</v>
      </c>
      <c r="BL186" s="14" t="s">
        <v>121</v>
      </c>
      <c r="BM186" s="208" t="s">
        <v>374</v>
      </c>
    </row>
    <row r="187" s="2" customFormat="1">
      <c r="A187" s="35"/>
      <c r="B187" s="36"/>
      <c r="C187" s="37"/>
      <c r="D187" s="210" t="s">
        <v>123</v>
      </c>
      <c r="E187" s="37"/>
      <c r="F187" s="211" t="s">
        <v>375</v>
      </c>
      <c r="G187" s="37"/>
      <c r="H187" s="37"/>
      <c r="I187" s="212"/>
      <c r="J187" s="37"/>
      <c r="K187" s="37"/>
      <c r="L187" s="41"/>
      <c r="M187" s="213"/>
      <c r="N187" s="214"/>
      <c r="O187" s="81"/>
      <c r="P187" s="81"/>
      <c r="Q187" s="81"/>
      <c r="R187" s="81"/>
      <c r="S187" s="81"/>
      <c r="T187" s="82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123</v>
      </c>
      <c r="AU187" s="14" t="s">
        <v>82</v>
      </c>
    </row>
    <row r="188" s="2" customFormat="1" ht="37.8" customHeight="1">
      <c r="A188" s="35"/>
      <c r="B188" s="36"/>
      <c r="C188" s="215" t="s">
        <v>376</v>
      </c>
      <c r="D188" s="215" t="s">
        <v>130</v>
      </c>
      <c r="E188" s="216" t="s">
        <v>377</v>
      </c>
      <c r="F188" s="217" t="s">
        <v>378</v>
      </c>
      <c r="G188" s="218" t="s">
        <v>166</v>
      </c>
      <c r="H188" s="219">
        <v>1</v>
      </c>
      <c r="I188" s="220"/>
      <c r="J188" s="221">
        <f>ROUND(I188*H188,2)</f>
        <v>0</v>
      </c>
      <c r="K188" s="217" t="s">
        <v>19</v>
      </c>
      <c r="L188" s="222"/>
      <c r="M188" s="223" t="s">
        <v>19</v>
      </c>
      <c r="N188" s="224" t="s">
        <v>43</v>
      </c>
      <c r="O188" s="81"/>
      <c r="P188" s="206">
        <f>O188*H188</f>
        <v>0</v>
      </c>
      <c r="Q188" s="206">
        <v>0.0048500000000000001</v>
      </c>
      <c r="R188" s="206">
        <f>Q188*H188</f>
        <v>0.0048500000000000001</v>
      </c>
      <c r="S188" s="206">
        <v>0</v>
      </c>
      <c r="T188" s="20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8" t="s">
        <v>133</v>
      </c>
      <c r="AT188" s="208" t="s">
        <v>130</v>
      </c>
      <c r="AU188" s="208" t="s">
        <v>82</v>
      </c>
      <c r="AY188" s="14" t="s">
        <v>113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4" t="s">
        <v>80</v>
      </c>
      <c r="BK188" s="209">
        <f>ROUND(I188*H188,2)</f>
        <v>0</v>
      </c>
      <c r="BL188" s="14" t="s">
        <v>121</v>
      </c>
      <c r="BM188" s="208" t="s">
        <v>379</v>
      </c>
    </row>
    <row r="189" s="2" customFormat="1" ht="37.8" customHeight="1">
      <c r="A189" s="35"/>
      <c r="B189" s="36"/>
      <c r="C189" s="197" t="s">
        <v>380</v>
      </c>
      <c r="D189" s="197" t="s">
        <v>116</v>
      </c>
      <c r="E189" s="198" t="s">
        <v>381</v>
      </c>
      <c r="F189" s="199" t="s">
        <v>382</v>
      </c>
      <c r="G189" s="200" t="s">
        <v>119</v>
      </c>
      <c r="H189" s="201">
        <v>70</v>
      </c>
      <c r="I189" s="202"/>
      <c r="J189" s="203">
        <f>ROUND(I189*H189,2)</f>
        <v>0</v>
      </c>
      <c r="K189" s="199" t="s">
        <v>120</v>
      </c>
      <c r="L189" s="41"/>
      <c r="M189" s="204" t="s">
        <v>19</v>
      </c>
      <c r="N189" s="205" t="s">
        <v>43</v>
      </c>
      <c r="O189" s="81"/>
      <c r="P189" s="206">
        <f>O189*H189</f>
        <v>0</v>
      </c>
      <c r="Q189" s="206">
        <v>0.00019000000000000001</v>
      </c>
      <c r="R189" s="206">
        <f>Q189*H189</f>
        <v>0.013300000000000001</v>
      </c>
      <c r="S189" s="206">
        <v>0</v>
      </c>
      <c r="T189" s="20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8" t="s">
        <v>135</v>
      </c>
      <c r="AT189" s="208" t="s">
        <v>116</v>
      </c>
      <c r="AU189" s="208" t="s">
        <v>82</v>
      </c>
      <c r="AY189" s="14" t="s">
        <v>113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4" t="s">
        <v>80</v>
      </c>
      <c r="BK189" s="209">
        <f>ROUND(I189*H189,2)</f>
        <v>0</v>
      </c>
      <c r="BL189" s="14" t="s">
        <v>135</v>
      </c>
      <c r="BM189" s="208" t="s">
        <v>383</v>
      </c>
    </row>
    <row r="190" s="2" customFormat="1">
      <c r="A190" s="35"/>
      <c r="B190" s="36"/>
      <c r="C190" s="37"/>
      <c r="D190" s="210" t="s">
        <v>123</v>
      </c>
      <c r="E190" s="37"/>
      <c r="F190" s="211" t="s">
        <v>384</v>
      </c>
      <c r="G190" s="37"/>
      <c r="H190" s="37"/>
      <c r="I190" s="212"/>
      <c r="J190" s="37"/>
      <c r="K190" s="37"/>
      <c r="L190" s="41"/>
      <c r="M190" s="213"/>
      <c r="N190" s="214"/>
      <c r="O190" s="81"/>
      <c r="P190" s="81"/>
      <c r="Q190" s="81"/>
      <c r="R190" s="81"/>
      <c r="S190" s="81"/>
      <c r="T190" s="82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123</v>
      </c>
      <c r="AU190" s="14" t="s">
        <v>82</v>
      </c>
    </row>
    <row r="191" s="2" customFormat="1" ht="37.8" customHeight="1">
      <c r="A191" s="35"/>
      <c r="B191" s="36"/>
      <c r="C191" s="197" t="s">
        <v>385</v>
      </c>
      <c r="D191" s="197" t="s">
        <v>116</v>
      </c>
      <c r="E191" s="198" t="s">
        <v>386</v>
      </c>
      <c r="F191" s="199" t="s">
        <v>387</v>
      </c>
      <c r="G191" s="200" t="s">
        <v>166</v>
      </c>
      <c r="H191" s="201">
        <v>2</v>
      </c>
      <c r="I191" s="202"/>
      <c r="J191" s="203">
        <f>ROUND(I191*H191,2)</f>
        <v>0</v>
      </c>
      <c r="K191" s="199" t="s">
        <v>120</v>
      </c>
      <c r="L191" s="41"/>
      <c r="M191" s="204" t="s">
        <v>19</v>
      </c>
      <c r="N191" s="205" t="s">
        <v>43</v>
      </c>
      <c r="O191" s="81"/>
      <c r="P191" s="206">
        <f>O191*H191</f>
        <v>0</v>
      </c>
      <c r="Q191" s="206">
        <v>0.00052999999999999998</v>
      </c>
      <c r="R191" s="206">
        <f>Q191*H191</f>
        <v>0.00106</v>
      </c>
      <c r="S191" s="206">
        <v>0</v>
      </c>
      <c r="T191" s="20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8" t="s">
        <v>121</v>
      </c>
      <c r="AT191" s="208" t="s">
        <v>116</v>
      </c>
      <c r="AU191" s="208" t="s">
        <v>82</v>
      </c>
      <c r="AY191" s="14" t="s">
        <v>113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4" t="s">
        <v>80</v>
      </c>
      <c r="BK191" s="209">
        <f>ROUND(I191*H191,2)</f>
        <v>0</v>
      </c>
      <c r="BL191" s="14" t="s">
        <v>121</v>
      </c>
      <c r="BM191" s="208" t="s">
        <v>388</v>
      </c>
    </row>
    <row r="192" s="2" customFormat="1">
      <c r="A192" s="35"/>
      <c r="B192" s="36"/>
      <c r="C192" s="37"/>
      <c r="D192" s="210" t="s">
        <v>123</v>
      </c>
      <c r="E192" s="37"/>
      <c r="F192" s="211" t="s">
        <v>389</v>
      </c>
      <c r="G192" s="37"/>
      <c r="H192" s="37"/>
      <c r="I192" s="212"/>
      <c r="J192" s="37"/>
      <c r="K192" s="37"/>
      <c r="L192" s="41"/>
      <c r="M192" s="213"/>
      <c r="N192" s="214"/>
      <c r="O192" s="81"/>
      <c r="P192" s="81"/>
      <c r="Q192" s="81"/>
      <c r="R192" s="81"/>
      <c r="S192" s="81"/>
      <c r="T192" s="82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123</v>
      </c>
      <c r="AU192" s="14" t="s">
        <v>82</v>
      </c>
    </row>
    <row r="193" s="2" customFormat="1" ht="24.15" customHeight="1">
      <c r="A193" s="35"/>
      <c r="B193" s="36"/>
      <c r="C193" s="197" t="s">
        <v>390</v>
      </c>
      <c r="D193" s="197" t="s">
        <v>116</v>
      </c>
      <c r="E193" s="198" t="s">
        <v>391</v>
      </c>
      <c r="F193" s="199" t="s">
        <v>392</v>
      </c>
      <c r="G193" s="200" t="s">
        <v>166</v>
      </c>
      <c r="H193" s="201">
        <v>2</v>
      </c>
      <c r="I193" s="202"/>
      <c r="J193" s="203">
        <f>ROUND(I193*H193,2)</f>
        <v>0</v>
      </c>
      <c r="K193" s="199" t="s">
        <v>19</v>
      </c>
      <c r="L193" s="41"/>
      <c r="M193" s="204" t="s">
        <v>19</v>
      </c>
      <c r="N193" s="205" t="s">
        <v>43</v>
      </c>
      <c r="O193" s="81"/>
      <c r="P193" s="206">
        <f>O193*H193</f>
        <v>0</v>
      </c>
      <c r="Q193" s="206">
        <v>0.00147</v>
      </c>
      <c r="R193" s="206">
        <f>Q193*H193</f>
        <v>0.0029399999999999999</v>
      </c>
      <c r="S193" s="206">
        <v>0</v>
      </c>
      <c r="T193" s="20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8" t="s">
        <v>121</v>
      </c>
      <c r="AT193" s="208" t="s">
        <v>116</v>
      </c>
      <c r="AU193" s="208" t="s">
        <v>82</v>
      </c>
      <c r="AY193" s="14" t="s">
        <v>113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4" t="s">
        <v>80</v>
      </c>
      <c r="BK193" s="209">
        <f>ROUND(I193*H193,2)</f>
        <v>0</v>
      </c>
      <c r="BL193" s="14" t="s">
        <v>121</v>
      </c>
      <c r="BM193" s="208" t="s">
        <v>393</v>
      </c>
    </row>
    <row r="194" s="2" customFormat="1" ht="44.25" customHeight="1">
      <c r="A194" s="35"/>
      <c r="B194" s="36"/>
      <c r="C194" s="197" t="s">
        <v>394</v>
      </c>
      <c r="D194" s="197" t="s">
        <v>116</v>
      </c>
      <c r="E194" s="198" t="s">
        <v>395</v>
      </c>
      <c r="F194" s="199" t="s">
        <v>396</v>
      </c>
      <c r="G194" s="200" t="s">
        <v>158</v>
      </c>
      <c r="H194" s="201">
        <v>0.5</v>
      </c>
      <c r="I194" s="202"/>
      <c r="J194" s="203">
        <f>ROUND(I194*H194,2)</f>
        <v>0</v>
      </c>
      <c r="K194" s="199" t="s">
        <v>120</v>
      </c>
      <c r="L194" s="41"/>
      <c r="M194" s="204" t="s">
        <v>19</v>
      </c>
      <c r="N194" s="205" t="s">
        <v>43</v>
      </c>
      <c r="O194" s="81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8" t="s">
        <v>121</v>
      </c>
      <c r="AT194" s="208" t="s">
        <v>116</v>
      </c>
      <c r="AU194" s="208" t="s">
        <v>82</v>
      </c>
      <c r="AY194" s="14" t="s">
        <v>113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4" t="s">
        <v>80</v>
      </c>
      <c r="BK194" s="209">
        <f>ROUND(I194*H194,2)</f>
        <v>0</v>
      </c>
      <c r="BL194" s="14" t="s">
        <v>121</v>
      </c>
      <c r="BM194" s="208" t="s">
        <v>397</v>
      </c>
    </row>
    <row r="195" s="2" customFormat="1">
      <c r="A195" s="35"/>
      <c r="B195" s="36"/>
      <c r="C195" s="37"/>
      <c r="D195" s="210" t="s">
        <v>123</v>
      </c>
      <c r="E195" s="37"/>
      <c r="F195" s="211" t="s">
        <v>398</v>
      </c>
      <c r="G195" s="37"/>
      <c r="H195" s="37"/>
      <c r="I195" s="212"/>
      <c r="J195" s="37"/>
      <c r="K195" s="37"/>
      <c r="L195" s="41"/>
      <c r="M195" s="213"/>
      <c r="N195" s="214"/>
      <c r="O195" s="81"/>
      <c r="P195" s="81"/>
      <c r="Q195" s="81"/>
      <c r="R195" s="81"/>
      <c r="S195" s="81"/>
      <c r="T195" s="82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123</v>
      </c>
      <c r="AU195" s="14" t="s">
        <v>82</v>
      </c>
    </row>
    <row r="196" s="12" customFormat="1" ht="22.8" customHeight="1">
      <c r="A196" s="12"/>
      <c r="B196" s="181"/>
      <c r="C196" s="182"/>
      <c r="D196" s="183" t="s">
        <v>71</v>
      </c>
      <c r="E196" s="195" t="s">
        <v>399</v>
      </c>
      <c r="F196" s="195" t="s">
        <v>400</v>
      </c>
      <c r="G196" s="182"/>
      <c r="H196" s="182"/>
      <c r="I196" s="185"/>
      <c r="J196" s="196">
        <f>BK196</f>
        <v>0</v>
      </c>
      <c r="K196" s="182"/>
      <c r="L196" s="187"/>
      <c r="M196" s="188"/>
      <c r="N196" s="189"/>
      <c r="O196" s="189"/>
      <c r="P196" s="190">
        <f>SUM(P197:P199)</f>
        <v>0</v>
      </c>
      <c r="Q196" s="189"/>
      <c r="R196" s="190">
        <f>SUM(R197:R199)</f>
        <v>0.0048599999999999989</v>
      </c>
      <c r="S196" s="189"/>
      <c r="T196" s="191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2" t="s">
        <v>82</v>
      </c>
      <c r="AT196" s="193" t="s">
        <v>71</v>
      </c>
      <c r="AU196" s="193" t="s">
        <v>80</v>
      </c>
      <c r="AY196" s="192" t="s">
        <v>113</v>
      </c>
      <c r="BK196" s="194">
        <f>SUM(BK197:BK199)</f>
        <v>0</v>
      </c>
    </row>
    <row r="197" s="2" customFormat="1" ht="16.5" customHeight="1">
      <c r="A197" s="35"/>
      <c r="B197" s="36"/>
      <c r="C197" s="197" t="s">
        <v>401</v>
      </c>
      <c r="D197" s="197" t="s">
        <v>116</v>
      </c>
      <c r="E197" s="198" t="s">
        <v>402</v>
      </c>
      <c r="F197" s="199" t="s">
        <v>403</v>
      </c>
      <c r="G197" s="200" t="s">
        <v>166</v>
      </c>
      <c r="H197" s="201">
        <v>1</v>
      </c>
      <c r="I197" s="202"/>
      <c r="J197" s="203">
        <f>ROUND(I197*H197,2)</f>
        <v>0</v>
      </c>
      <c r="K197" s="199" t="s">
        <v>19</v>
      </c>
      <c r="L197" s="41"/>
      <c r="M197" s="204" t="s">
        <v>19</v>
      </c>
      <c r="N197" s="205" t="s">
        <v>43</v>
      </c>
      <c r="O197" s="81"/>
      <c r="P197" s="206">
        <f>O197*H197</f>
        <v>0</v>
      </c>
      <c r="Q197" s="206">
        <v>3.0000000000000001E-05</v>
      </c>
      <c r="R197" s="206">
        <f>Q197*H197</f>
        <v>3.0000000000000001E-05</v>
      </c>
      <c r="S197" s="206">
        <v>0</v>
      </c>
      <c r="T197" s="20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8" t="s">
        <v>121</v>
      </c>
      <c r="AT197" s="208" t="s">
        <v>116</v>
      </c>
      <c r="AU197" s="208" t="s">
        <v>82</v>
      </c>
      <c r="AY197" s="14" t="s">
        <v>113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4" t="s">
        <v>80</v>
      </c>
      <c r="BK197" s="209">
        <f>ROUND(I197*H197,2)</f>
        <v>0</v>
      </c>
      <c r="BL197" s="14" t="s">
        <v>121</v>
      </c>
      <c r="BM197" s="208" t="s">
        <v>404</v>
      </c>
    </row>
    <row r="198" s="2" customFormat="1" ht="89.25" customHeight="1">
      <c r="A198" s="35"/>
      <c r="B198" s="36"/>
      <c r="C198" s="215" t="s">
        <v>405</v>
      </c>
      <c r="D198" s="215" t="s">
        <v>130</v>
      </c>
      <c r="E198" s="216" t="s">
        <v>406</v>
      </c>
      <c r="F198" s="217" t="s">
        <v>407</v>
      </c>
      <c r="G198" s="218" t="s">
        <v>166</v>
      </c>
      <c r="H198" s="219">
        <v>1</v>
      </c>
      <c r="I198" s="220"/>
      <c r="J198" s="221">
        <f>ROUND(I198*H198,2)</f>
        <v>0</v>
      </c>
      <c r="K198" s="217" t="s">
        <v>19</v>
      </c>
      <c r="L198" s="222"/>
      <c r="M198" s="223" t="s">
        <v>19</v>
      </c>
      <c r="N198" s="224" t="s">
        <v>43</v>
      </c>
      <c r="O198" s="81"/>
      <c r="P198" s="206">
        <f>O198*H198</f>
        <v>0</v>
      </c>
      <c r="Q198" s="206">
        <v>0.0047999999999999996</v>
      </c>
      <c r="R198" s="206">
        <f>Q198*H198</f>
        <v>0.0047999999999999996</v>
      </c>
      <c r="S198" s="206">
        <v>0</v>
      </c>
      <c r="T198" s="20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8" t="s">
        <v>133</v>
      </c>
      <c r="AT198" s="208" t="s">
        <v>130</v>
      </c>
      <c r="AU198" s="208" t="s">
        <v>82</v>
      </c>
      <c r="AY198" s="14" t="s">
        <v>113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4" t="s">
        <v>80</v>
      </c>
      <c r="BK198" s="209">
        <f>ROUND(I198*H198,2)</f>
        <v>0</v>
      </c>
      <c r="BL198" s="14" t="s">
        <v>121</v>
      </c>
      <c r="BM198" s="208" t="s">
        <v>408</v>
      </c>
    </row>
    <row r="199" s="2" customFormat="1" ht="55.5" customHeight="1">
      <c r="A199" s="35"/>
      <c r="B199" s="36"/>
      <c r="C199" s="197" t="s">
        <v>409</v>
      </c>
      <c r="D199" s="197" t="s">
        <v>116</v>
      </c>
      <c r="E199" s="198" t="s">
        <v>410</v>
      </c>
      <c r="F199" s="199" t="s">
        <v>411</v>
      </c>
      <c r="G199" s="200" t="s">
        <v>166</v>
      </c>
      <c r="H199" s="201">
        <v>1</v>
      </c>
      <c r="I199" s="202"/>
      <c r="J199" s="203">
        <f>ROUND(I199*H199,2)</f>
        <v>0</v>
      </c>
      <c r="K199" s="199" t="s">
        <v>19</v>
      </c>
      <c r="L199" s="41"/>
      <c r="M199" s="204" t="s">
        <v>19</v>
      </c>
      <c r="N199" s="205" t="s">
        <v>43</v>
      </c>
      <c r="O199" s="81"/>
      <c r="P199" s="206">
        <f>O199*H199</f>
        <v>0</v>
      </c>
      <c r="Q199" s="206">
        <v>3.0000000000000001E-05</v>
      </c>
      <c r="R199" s="206">
        <f>Q199*H199</f>
        <v>3.0000000000000001E-05</v>
      </c>
      <c r="S199" s="206">
        <v>0</v>
      </c>
      <c r="T199" s="20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8" t="s">
        <v>121</v>
      </c>
      <c r="AT199" s="208" t="s">
        <v>116</v>
      </c>
      <c r="AU199" s="208" t="s">
        <v>82</v>
      </c>
      <c r="AY199" s="14" t="s">
        <v>113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4" t="s">
        <v>80</v>
      </c>
      <c r="BK199" s="209">
        <f>ROUND(I199*H199,2)</f>
        <v>0</v>
      </c>
      <c r="BL199" s="14" t="s">
        <v>121</v>
      </c>
      <c r="BM199" s="208" t="s">
        <v>412</v>
      </c>
    </row>
    <row r="200" s="12" customFormat="1" ht="22.8" customHeight="1">
      <c r="A200" s="12"/>
      <c r="B200" s="181"/>
      <c r="C200" s="182"/>
      <c r="D200" s="183" t="s">
        <v>71</v>
      </c>
      <c r="E200" s="195" t="s">
        <v>413</v>
      </c>
      <c r="F200" s="195" t="s">
        <v>414</v>
      </c>
      <c r="G200" s="182"/>
      <c r="H200" s="182"/>
      <c r="I200" s="185"/>
      <c r="J200" s="196">
        <f>BK200</f>
        <v>0</v>
      </c>
      <c r="K200" s="182"/>
      <c r="L200" s="187"/>
      <c r="M200" s="188"/>
      <c r="N200" s="189"/>
      <c r="O200" s="189"/>
      <c r="P200" s="190">
        <f>SUM(P201:P208)</f>
        <v>0</v>
      </c>
      <c r="Q200" s="189"/>
      <c r="R200" s="190">
        <f>SUM(R201:R208)</f>
        <v>0.018789999999999998</v>
      </c>
      <c r="S200" s="189"/>
      <c r="T200" s="191">
        <f>SUM(T201:T208)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2" t="s">
        <v>82</v>
      </c>
      <c r="AT200" s="193" t="s">
        <v>71</v>
      </c>
      <c r="AU200" s="193" t="s">
        <v>80</v>
      </c>
      <c r="AY200" s="192" t="s">
        <v>113</v>
      </c>
      <c r="BK200" s="194">
        <f>SUM(BK201:BK208)</f>
        <v>0</v>
      </c>
    </row>
    <row r="201" s="2" customFormat="1" ht="37.8" customHeight="1">
      <c r="A201" s="35"/>
      <c r="B201" s="36"/>
      <c r="C201" s="197" t="s">
        <v>415</v>
      </c>
      <c r="D201" s="197" t="s">
        <v>116</v>
      </c>
      <c r="E201" s="198" t="s">
        <v>416</v>
      </c>
      <c r="F201" s="199" t="s">
        <v>417</v>
      </c>
      <c r="G201" s="200" t="s">
        <v>290</v>
      </c>
      <c r="H201" s="201">
        <v>1</v>
      </c>
      <c r="I201" s="202"/>
      <c r="J201" s="203">
        <f>ROUND(I201*H201,2)</f>
        <v>0</v>
      </c>
      <c r="K201" s="199" t="s">
        <v>120</v>
      </c>
      <c r="L201" s="41"/>
      <c r="M201" s="204" t="s">
        <v>19</v>
      </c>
      <c r="N201" s="205" t="s">
        <v>43</v>
      </c>
      <c r="O201" s="81"/>
      <c r="P201" s="206">
        <f>O201*H201</f>
        <v>0</v>
      </c>
      <c r="Q201" s="206">
        <v>0.016469999999999999</v>
      </c>
      <c r="R201" s="206">
        <f>Q201*H201</f>
        <v>0.016469999999999999</v>
      </c>
      <c r="S201" s="206">
        <v>0</v>
      </c>
      <c r="T201" s="20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8" t="s">
        <v>121</v>
      </c>
      <c r="AT201" s="208" t="s">
        <v>116</v>
      </c>
      <c r="AU201" s="208" t="s">
        <v>82</v>
      </c>
      <c r="AY201" s="14" t="s">
        <v>113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4" t="s">
        <v>80</v>
      </c>
      <c r="BK201" s="209">
        <f>ROUND(I201*H201,2)</f>
        <v>0</v>
      </c>
      <c r="BL201" s="14" t="s">
        <v>121</v>
      </c>
      <c r="BM201" s="208" t="s">
        <v>418</v>
      </c>
    </row>
    <row r="202" s="2" customFormat="1">
      <c r="A202" s="35"/>
      <c r="B202" s="36"/>
      <c r="C202" s="37"/>
      <c r="D202" s="210" t="s">
        <v>123</v>
      </c>
      <c r="E202" s="37"/>
      <c r="F202" s="211" t="s">
        <v>419</v>
      </c>
      <c r="G202" s="37"/>
      <c r="H202" s="37"/>
      <c r="I202" s="212"/>
      <c r="J202" s="37"/>
      <c r="K202" s="37"/>
      <c r="L202" s="41"/>
      <c r="M202" s="213"/>
      <c r="N202" s="214"/>
      <c r="O202" s="81"/>
      <c r="P202" s="81"/>
      <c r="Q202" s="81"/>
      <c r="R202" s="81"/>
      <c r="S202" s="81"/>
      <c r="T202" s="82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123</v>
      </c>
      <c r="AU202" s="14" t="s">
        <v>82</v>
      </c>
    </row>
    <row r="203" s="2" customFormat="1" ht="24.15" customHeight="1">
      <c r="A203" s="35"/>
      <c r="B203" s="36"/>
      <c r="C203" s="197" t="s">
        <v>420</v>
      </c>
      <c r="D203" s="197" t="s">
        <v>116</v>
      </c>
      <c r="E203" s="198" t="s">
        <v>421</v>
      </c>
      <c r="F203" s="199" t="s">
        <v>422</v>
      </c>
      <c r="G203" s="200" t="s">
        <v>290</v>
      </c>
      <c r="H203" s="201">
        <v>1</v>
      </c>
      <c r="I203" s="202"/>
      <c r="J203" s="203">
        <f>ROUND(I203*H203,2)</f>
        <v>0</v>
      </c>
      <c r="K203" s="199" t="s">
        <v>120</v>
      </c>
      <c r="L203" s="41"/>
      <c r="M203" s="204" t="s">
        <v>19</v>
      </c>
      <c r="N203" s="205" t="s">
        <v>43</v>
      </c>
      <c r="O203" s="81"/>
      <c r="P203" s="206">
        <f>O203*H203</f>
        <v>0</v>
      </c>
      <c r="Q203" s="206">
        <v>0.0020799999999999998</v>
      </c>
      <c r="R203" s="206">
        <f>Q203*H203</f>
        <v>0.0020799999999999998</v>
      </c>
      <c r="S203" s="206">
        <v>0</v>
      </c>
      <c r="T203" s="20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8" t="s">
        <v>121</v>
      </c>
      <c r="AT203" s="208" t="s">
        <v>116</v>
      </c>
      <c r="AU203" s="208" t="s">
        <v>82</v>
      </c>
      <c r="AY203" s="14" t="s">
        <v>113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4" t="s">
        <v>80</v>
      </c>
      <c r="BK203" s="209">
        <f>ROUND(I203*H203,2)</f>
        <v>0</v>
      </c>
      <c r="BL203" s="14" t="s">
        <v>121</v>
      </c>
      <c r="BM203" s="208" t="s">
        <v>423</v>
      </c>
    </row>
    <row r="204" s="2" customFormat="1">
      <c r="A204" s="35"/>
      <c r="B204" s="36"/>
      <c r="C204" s="37"/>
      <c r="D204" s="210" t="s">
        <v>123</v>
      </c>
      <c r="E204" s="37"/>
      <c r="F204" s="211" t="s">
        <v>424</v>
      </c>
      <c r="G204" s="37"/>
      <c r="H204" s="37"/>
      <c r="I204" s="212"/>
      <c r="J204" s="37"/>
      <c r="K204" s="37"/>
      <c r="L204" s="41"/>
      <c r="M204" s="213"/>
      <c r="N204" s="214"/>
      <c r="O204" s="81"/>
      <c r="P204" s="81"/>
      <c r="Q204" s="81"/>
      <c r="R204" s="81"/>
      <c r="S204" s="81"/>
      <c r="T204" s="82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123</v>
      </c>
      <c r="AU204" s="14" t="s">
        <v>82</v>
      </c>
    </row>
    <row r="205" s="2" customFormat="1" ht="24.15" customHeight="1">
      <c r="A205" s="35"/>
      <c r="B205" s="36"/>
      <c r="C205" s="197" t="s">
        <v>425</v>
      </c>
      <c r="D205" s="197" t="s">
        <v>116</v>
      </c>
      <c r="E205" s="198" t="s">
        <v>426</v>
      </c>
      <c r="F205" s="199" t="s">
        <v>427</v>
      </c>
      <c r="G205" s="200" t="s">
        <v>166</v>
      </c>
      <c r="H205" s="201">
        <v>1</v>
      </c>
      <c r="I205" s="202"/>
      <c r="J205" s="203">
        <f>ROUND(I205*H205,2)</f>
        <v>0</v>
      </c>
      <c r="K205" s="199" t="s">
        <v>120</v>
      </c>
      <c r="L205" s="41"/>
      <c r="M205" s="204" t="s">
        <v>19</v>
      </c>
      <c r="N205" s="205" t="s">
        <v>43</v>
      </c>
      <c r="O205" s="81"/>
      <c r="P205" s="206">
        <f>O205*H205</f>
        <v>0</v>
      </c>
      <c r="Q205" s="206">
        <v>0.00024000000000000001</v>
      </c>
      <c r="R205" s="206">
        <f>Q205*H205</f>
        <v>0.00024000000000000001</v>
      </c>
      <c r="S205" s="206">
        <v>0</v>
      </c>
      <c r="T205" s="20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8" t="s">
        <v>121</v>
      </c>
      <c r="AT205" s="208" t="s">
        <v>116</v>
      </c>
      <c r="AU205" s="208" t="s">
        <v>82</v>
      </c>
      <c r="AY205" s="14" t="s">
        <v>113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4" t="s">
        <v>80</v>
      </c>
      <c r="BK205" s="209">
        <f>ROUND(I205*H205,2)</f>
        <v>0</v>
      </c>
      <c r="BL205" s="14" t="s">
        <v>121</v>
      </c>
      <c r="BM205" s="208" t="s">
        <v>428</v>
      </c>
    </row>
    <row r="206" s="2" customFormat="1">
      <c r="A206" s="35"/>
      <c r="B206" s="36"/>
      <c r="C206" s="37"/>
      <c r="D206" s="210" t="s">
        <v>123</v>
      </c>
      <c r="E206" s="37"/>
      <c r="F206" s="211" t="s">
        <v>429</v>
      </c>
      <c r="G206" s="37"/>
      <c r="H206" s="37"/>
      <c r="I206" s="212"/>
      <c r="J206" s="37"/>
      <c r="K206" s="37"/>
      <c r="L206" s="41"/>
      <c r="M206" s="213"/>
      <c r="N206" s="214"/>
      <c r="O206" s="81"/>
      <c r="P206" s="81"/>
      <c r="Q206" s="81"/>
      <c r="R206" s="81"/>
      <c r="S206" s="81"/>
      <c r="T206" s="82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123</v>
      </c>
      <c r="AU206" s="14" t="s">
        <v>82</v>
      </c>
    </row>
    <row r="207" s="2" customFormat="1" ht="49.05" customHeight="1">
      <c r="A207" s="35"/>
      <c r="B207" s="36"/>
      <c r="C207" s="197" t="s">
        <v>430</v>
      </c>
      <c r="D207" s="197" t="s">
        <v>116</v>
      </c>
      <c r="E207" s="198" t="s">
        <v>431</v>
      </c>
      <c r="F207" s="199" t="s">
        <v>432</v>
      </c>
      <c r="G207" s="200" t="s">
        <v>158</v>
      </c>
      <c r="H207" s="201">
        <v>0.050000000000000003</v>
      </c>
      <c r="I207" s="202"/>
      <c r="J207" s="203">
        <f>ROUND(I207*H207,2)</f>
        <v>0</v>
      </c>
      <c r="K207" s="199" t="s">
        <v>120</v>
      </c>
      <c r="L207" s="41"/>
      <c r="M207" s="204" t="s">
        <v>19</v>
      </c>
      <c r="N207" s="205" t="s">
        <v>43</v>
      </c>
      <c r="O207" s="81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8" t="s">
        <v>121</v>
      </c>
      <c r="AT207" s="208" t="s">
        <v>116</v>
      </c>
      <c r="AU207" s="208" t="s">
        <v>82</v>
      </c>
      <c r="AY207" s="14" t="s">
        <v>113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4" t="s">
        <v>80</v>
      </c>
      <c r="BK207" s="209">
        <f>ROUND(I207*H207,2)</f>
        <v>0</v>
      </c>
      <c r="BL207" s="14" t="s">
        <v>121</v>
      </c>
      <c r="BM207" s="208" t="s">
        <v>433</v>
      </c>
    </row>
    <row r="208" s="2" customFormat="1">
      <c r="A208" s="35"/>
      <c r="B208" s="36"/>
      <c r="C208" s="37"/>
      <c r="D208" s="210" t="s">
        <v>123</v>
      </c>
      <c r="E208" s="37"/>
      <c r="F208" s="211" t="s">
        <v>434</v>
      </c>
      <c r="G208" s="37"/>
      <c r="H208" s="37"/>
      <c r="I208" s="212"/>
      <c r="J208" s="37"/>
      <c r="K208" s="37"/>
      <c r="L208" s="41"/>
      <c r="M208" s="213"/>
      <c r="N208" s="214"/>
      <c r="O208" s="81"/>
      <c r="P208" s="81"/>
      <c r="Q208" s="81"/>
      <c r="R208" s="81"/>
      <c r="S208" s="81"/>
      <c r="T208" s="82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123</v>
      </c>
      <c r="AU208" s="14" t="s">
        <v>82</v>
      </c>
    </row>
    <row r="209" s="12" customFormat="1" ht="25.92" customHeight="1">
      <c r="A209" s="12"/>
      <c r="B209" s="181"/>
      <c r="C209" s="182"/>
      <c r="D209" s="183" t="s">
        <v>71</v>
      </c>
      <c r="E209" s="184" t="s">
        <v>435</v>
      </c>
      <c r="F209" s="184" t="s">
        <v>436</v>
      </c>
      <c r="G209" s="182"/>
      <c r="H209" s="182"/>
      <c r="I209" s="185"/>
      <c r="J209" s="186">
        <f>BK209</f>
        <v>0</v>
      </c>
      <c r="K209" s="182"/>
      <c r="L209" s="187"/>
      <c r="M209" s="188"/>
      <c r="N209" s="189"/>
      <c r="O209" s="189"/>
      <c r="P209" s="190">
        <f>P210</f>
        <v>0</v>
      </c>
      <c r="Q209" s="189"/>
      <c r="R209" s="190">
        <f>R210</f>
        <v>0</v>
      </c>
      <c r="S209" s="189"/>
      <c r="T209" s="191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2" t="s">
        <v>141</v>
      </c>
      <c r="AT209" s="193" t="s">
        <v>71</v>
      </c>
      <c r="AU209" s="193" t="s">
        <v>72</v>
      </c>
      <c r="AY209" s="192" t="s">
        <v>113</v>
      </c>
      <c r="BK209" s="194">
        <f>BK210</f>
        <v>0</v>
      </c>
    </row>
    <row r="210" s="12" customFormat="1" ht="22.8" customHeight="1">
      <c r="A210" s="12"/>
      <c r="B210" s="181"/>
      <c r="C210" s="182"/>
      <c r="D210" s="183" t="s">
        <v>71</v>
      </c>
      <c r="E210" s="195" t="s">
        <v>437</v>
      </c>
      <c r="F210" s="195" t="s">
        <v>438</v>
      </c>
      <c r="G210" s="182"/>
      <c r="H210" s="182"/>
      <c r="I210" s="185"/>
      <c r="J210" s="196">
        <f>BK210</f>
        <v>0</v>
      </c>
      <c r="K210" s="182"/>
      <c r="L210" s="187"/>
      <c r="M210" s="188"/>
      <c r="N210" s="189"/>
      <c r="O210" s="189"/>
      <c r="P210" s="190">
        <f>SUM(P211:P212)</f>
        <v>0</v>
      </c>
      <c r="Q210" s="189"/>
      <c r="R210" s="190">
        <f>SUM(R211:R212)</f>
        <v>0</v>
      </c>
      <c r="S210" s="189"/>
      <c r="T210" s="191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2" t="s">
        <v>141</v>
      </c>
      <c r="AT210" s="193" t="s">
        <v>71</v>
      </c>
      <c r="AU210" s="193" t="s">
        <v>80</v>
      </c>
      <c r="AY210" s="192" t="s">
        <v>113</v>
      </c>
      <c r="BK210" s="194">
        <f>SUM(BK211:BK212)</f>
        <v>0</v>
      </c>
    </row>
    <row r="211" s="2" customFormat="1" ht="37.8" customHeight="1">
      <c r="A211" s="35"/>
      <c r="B211" s="36"/>
      <c r="C211" s="197" t="s">
        <v>439</v>
      </c>
      <c r="D211" s="197" t="s">
        <v>116</v>
      </c>
      <c r="E211" s="198" t="s">
        <v>440</v>
      </c>
      <c r="F211" s="199" t="s">
        <v>441</v>
      </c>
      <c r="G211" s="200" t="s">
        <v>442</v>
      </c>
      <c r="H211" s="201">
        <v>1</v>
      </c>
      <c r="I211" s="202"/>
      <c r="J211" s="203">
        <f>ROUND(I211*H211,2)</f>
        <v>0</v>
      </c>
      <c r="K211" s="199" t="s">
        <v>443</v>
      </c>
      <c r="L211" s="41"/>
      <c r="M211" s="204" t="s">
        <v>19</v>
      </c>
      <c r="N211" s="205" t="s">
        <v>43</v>
      </c>
      <c r="O211" s="81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8" t="s">
        <v>444</v>
      </c>
      <c r="AT211" s="208" t="s">
        <v>116</v>
      </c>
      <c r="AU211" s="208" t="s">
        <v>82</v>
      </c>
      <c r="AY211" s="14" t="s">
        <v>113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4" t="s">
        <v>80</v>
      </c>
      <c r="BK211" s="209">
        <f>ROUND(I211*H211,2)</f>
        <v>0</v>
      </c>
      <c r="BL211" s="14" t="s">
        <v>444</v>
      </c>
      <c r="BM211" s="208" t="s">
        <v>445</v>
      </c>
    </row>
    <row r="212" s="2" customFormat="1">
      <c r="A212" s="35"/>
      <c r="B212" s="36"/>
      <c r="C212" s="37"/>
      <c r="D212" s="210" t="s">
        <v>123</v>
      </c>
      <c r="E212" s="37"/>
      <c r="F212" s="211" t="s">
        <v>446</v>
      </c>
      <c r="G212" s="37"/>
      <c r="H212" s="37"/>
      <c r="I212" s="212"/>
      <c r="J212" s="37"/>
      <c r="K212" s="37"/>
      <c r="L212" s="41"/>
      <c r="M212" s="227"/>
      <c r="N212" s="228"/>
      <c r="O212" s="229"/>
      <c r="P212" s="229"/>
      <c r="Q212" s="229"/>
      <c r="R212" s="229"/>
      <c r="S212" s="229"/>
      <c r="T212" s="230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123</v>
      </c>
      <c r="AU212" s="14" t="s">
        <v>82</v>
      </c>
    </row>
    <row r="213" s="2" customFormat="1" ht="6.96" customHeight="1">
      <c r="A213" s="35"/>
      <c r="B213" s="56"/>
      <c r="C213" s="57"/>
      <c r="D213" s="57"/>
      <c r="E213" s="57"/>
      <c r="F213" s="57"/>
      <c r="G213" s="57"/>
      <c r="H213" s="57"/>
      <c r="I213" s="57"/>
      <c r="J213" s="57"/>
      <c r="K213" s="57"/>
      <c r="L213" s="41"/>
      <c r="M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</row>
  </sheetData>
  <sheetProtection sheet="1" autoFilter="0" formatColumns="0" formatRows="0" objects="1" scenarios="1" spinCount="100000" saltValue="0c5CU1idiyTqr6KV2TgkQvyBp0SjdeHDxruAX5LJhYUu2EwDoBtQalZ+mbgDpLxc7U6v9vHblpTXnvVx1PKEsQ==" hashValue="S0mNC+5sk1OX7YlKwP/N2pEC77kkSb/+wHbgY4BD7FhdLA4jhLCf3+3sk157KJMuv7z4n69hO20X1qwMXuAPqw==" algorithmName="SHA-512" password="CC35"/>
  <autoFilter ref="C86:K21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713410831"/>
    <hyperlink ref="F93" r:id="rId2" display="https://podminky.urs.cz/item/CS_URS_2024_01/713463211"/>
    <hyperlink ref="F102" r:id="rId3" display="https://podminky.urs.cz/item/CS_URS_2024_01/998713101"/>
    <hyperlink ref="F105" r:id="rId4" display="https://podminky.urs.cz/item/CS_URS_2024_01/721171905"/>
    <hyperlink ref="F107" r:id="rId5" display="https://podminky.urs.cz/item/CS_URS_2024_01/721174004"/>
    <hyperlink ref="F109" r:id="rId6" display="https://podminky.urs.cz/item/CS_URS_2024_01/721174005"/>
    <hyperlink ref="F111" r:id="rId7" display="https://podminky.urs.cz/item/CS_URS_2024_01/721174042"/>
    <hyperlink ref="F113" r:id="rId8" display="https://podminky.urs.cz/item/CS_URS_2024_01/721194104"/>
    <hyperlink ref="F115" r:id="rId9" display="https://podminky.urs.cz/item/CS_URS_2024_01/721211422"/>
    <hyperlink ref="F117" r:id="rId10" display="https://podminky.urs.cz/item/CS_URS_2024_01/721290111"/>
    <hyperlink ref="F119" r:id="rId11" display="https://podminky.urs.cz/item/CS_URS_2024_01/998721101"/>
    <hyperlink ref="F122" r:id="rId12" display="https://podminky.urs.cz/item/CS_URS_2024_01/722130231"/>
    <hyperlink ref="F124" r:id="rId13" display="https://podminky.urs.cz/item/CS_URS_2024_01/722130232"/>
    <hyperlink ref="F126" r:id="rId14" display="https://podminky.urs.cz/item/CS_URS_2024_01/722130233"/>
    <hyperlink ref="F128" r:id="rId15" display="https://podminky.urs.cz/item/CS_URS_2024_01/722130234"/>
    <hyperlink ref="F130" r:id="rId16" display="https://podminky.urs.cz/item/CS_URS_2024_01/722130235"/>
    <hyperlink ref="F132" r:id="rId17" display="https://podminky.urs.cz/item/CS_URS_2024_01/722130801"/>
    <hyperlink ref="F134" r:id="rId18" display="https://podminky.urs.cz/item/CS_URS_2024_01/722130802"/>
    <hyperlink ref="F136" r:id="rId19" display="https://podminky.urs.cz/item/CS_URS_2024_01/722131935"/>
    <hyperlink ref="F138" r:id="rId20" display="https://podminky.urs.cz/item/CS_URS_2024_01/722131936"/>
    <hyperlink ref="F140" r:id="rId21" display="https://podminky.urs.cz/item/CS_URS_2024_01/722174022"/>
    <hyperlink ref="F142" r:id="rId22" display="https://podminky.urs.cz/item/CS_URS_2024_01/722174023"/>
    <hyperlink ref="F144" r:id="rId23" display="https://podminky.urs.cz/item/CS_URS_2024_01/722174025"/>
    <hyperlink ref="F146" r:id="rId24" display="https://podminky.urs.cz/item/CS_URS_2024_01/722174026"/>
    <hyperlink ref="F149" r:id="rId25" display="https://podminky.urs.cz/item/CS_URS_2024_01/722181242"/>
    <hyperlink ref="F151" r:id="rId26" display="https://podminky.urs.cz/item/CS_URS_2024_01/722181243"/>
    <hyperlink ref="F153" r:id="rId27" display="https://podminky.urs.cz/item/CS_URS_2024_01/722190401"/>
    <hyperlink ref="F155" r:id="rId28" display="https://podminky.urs.cz/item/CS_URS_2024_01/722212440"/>
    <hyperlink ref="F157" r:id="rId29" display="https://podminky.urs.cz/item/CS_URS_2024_01/722220152"/>
    <hyperlink ref="F159" r:id="rId30" display="https://podminky.urs.cz/item/CS_URS_2024_01/722224152"/>
    <hyperlink ref="F161" r:id="rId31" display="https://podminky.urs.cz/item/CS_URS_2024_01/722224153"/>
    <hyperlink ref="F163" r:id="rId32" display="https://podminky.urs.cz/item/CS_URS_2024_01/722231076"/>
    <hyperlink ref="F165" r:id="rId33" display="https://podminky.urs.cz/item/CS_URS_2024_01/722231143"/>
    <hyperlink ref="F167" r:id="rId34" display="https://podminky.urs.cz/item/CS_URS_2024_01/722232044"/>
    <hyperlink ref="F169" r:id="rId35" display="https://podminky.urs.cz/item/CS_URS_2024_01/722232045"/>
    <hyperlink ref="F171" r:id="rId36" display="https://podminky.urs.cz/item/CS_URS_2024_01/722232046"/>
    <hyperlink ref="F173" r:id="rId37" display="https://podminky.urs.cz/item/CS_URS_2024_01/722232047"/>
    <hyperlink ref="F175" r:id="rId38" display="https://podminky.urs.cz/item/CS_URS_2024_01/722232048"/>
    <hyperlink ref="F177" r:id="rId39" display="https://podminky.urs.cz/item/CS_URS_2024_01/722234266"/>
    <hyperlink ref="F179" r:id="rId40" display="https://podminky.urs.cz/item/CS_URS_2024_01/722234268"/>
    <hyperlink ref="F181" r:id="rId41" display="https://podminky.urs.cz/item/CS_URS_2024_01/722239103"/>
    <hyperlink ref="F184" r:id="rId42" display="https://podminky.urs.cz/item/CS_URS_2024_01/722239104"/>
    <hyperlink ref="F187" r:id="rId43" display="https://podminky.urs.cz/item/CS_URS_2024_01/722261924"/>
    <hyperlink ref="F190" r:id="rId44" display="https://podminky.urs.cz/item/CS_URS_2024_01/722290226"/>
    <hyperlink ref="F192" r:id="rId45" display="https://podminky.urs.cz/item/CS_URS_2024_01/734411101"/>
    <hyperlink ref="F195" r:id="rId46" display="https://podminky.urs.cz/item/CS_URS_2024_01/998722101"/>
    <hyperlink ref="F202" r:id="rId47" display="https://podminky.urs.cz/item/CS_URS_2024_01/725211603"/>
    <hyperlink ref="F204" r:id="rId48" display="https://podminky.urs.cz/item/CS_URS_2024_01/725821311"/>
    <hyperlink ref="F206" r:id="rId49" display="https://podminky.urs.cz/item/CS_URS_2024_01/725861102"/>
    <hyperlink ref="F208" r:id="rId50" display="https://podminky.urs.cz/item/CS_URS_2024_01/998725101"/>
    <hyperlink ref="F212" r:id="rId51" display="https://podminky.urs.cz/item/CS_URS_2023_02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PC-JIRI\IC 60145277</dc:creator>
  <cp:lastModifiedBy>PC-JIRI\IC 60145277</cp:lastModifiedBy>
  <dcterms:created xsi:type="dcterms:W3CDTF">2024-03-28T08:05:30Z</dcterms:created>
  <dcterms:modified xsi:type="dcterms:W3CDTF">2024-03-28T08:05:32Z</dcterms:modified>
</cp:coreProperties>
</file>